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827"/>
  <workbookPr showInkAnnotation="0" codeName="ThisWorkbook" autoCompressPictures="0"/>
  <mc:AlternateContent xmlns:mc="http://schemas.openxmlformats.org/markup-compatibility/2006">
    <mc:Choice Requires="x15">
      <x15ac:absPath xmlns:x15ac="http://schemas.microsoft.com/office/spreadsheetml/2010/11/ac" url="W:\CMRT Responses\Rev 5.10\"/>
    </mc:Choice>
  </mc:AlternateContent>
  <workbookProtection workbookPassword="E985" lockStructure="1"/>
  <bookViews>
    <workbookView xWindow="0" yWindow="0" windowWidth="20490" windowHeight="7530" tabRatio="789" firstSheet="2"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16" i="16" l="1"/>
  <c r="S2505" i="16" l="1"/>
  <c r="T2505"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71" i="16" l="1"/>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572" i="16"/>
  <c r="T572" i="16"/>
  <c r="S570" i="16"/>
  <c r="T570" i="16"/>
  <c r="S568" i="16"/>
  <c r="T568" i="16"/>
  <c r="S566" i="16"/>
  <c r="T566"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s="1"/>
  <c r="C575" i="16"/>
  <c r="V575" i="16"/>
  <c r="F575" i="16" s="1"/>
  <c r="C576" i="16"/>
  <c r="V576" i="16" s="1"/>
  <c r="G576" i="16" s="1"/>
  <c r="C577" i="16"/>
  <c r="V577" i="16"/>
  <c r="I577" i="16" s="1"/>
  <c r="C578" i="16"/>
  <c r="V578" i="16" s="1"/>
  <c r="C579" i="16"/>
  <c r="V579" i="16"/>
  <c r="H579" i="16" s="1"/>
  <c r="C580" i="16"/>
  <c r="V580" i="16" s="1"/>
  <c r="H580" i="16" s="1"/>
  <c r="C581" i="16"/>
  <c r="V581" i="16"/>
  <c r="C582" i="16"/>
  <c r="V582" i="16" s="1"/>
  <c r="G582" i="16" s="1"/>
  <c r="C583" i="16"/>
  <c r="V583" i="16"/>
  <c r="C584" i="16"/>
  <c r="V584" i="16" s="1"/>
  <c r="G584" i="16" s="1"/>
  <c r="C585" i="16"/>
  <c r="V585" i="16"/>
  <c r="I585" i="16" s="1"/>
  <c r="C586" i="16"/>
  <c r="C587" i="16"/>
  <c r="V587" i="16"/>
  <c r="I587" i="16" s="1"/>
  <c r="C588" i="16"/>
  <c r="V588" i="16" s="1"/>
  <c r="C589" i="16"/>
  <c r="V589" i="16"/>
  <c r="E589" i="16" s="1"/>
  <c r="X589" i="16" s="1"/>
  <c r="C590" i="16"/>
  <c r="V590" i="16" s="1"/>
  <c r="C591" i="16"/>
  <c r="V591" i="16"/>
  <c r="C592" i="16"/>
  <c r="V592" i="16" s="1"/>
  <c r="F592" i="16" s="1"/>
  <c r="C593" i="16"/>
  <c r="V593" i="16"/>
  <c r="I593" i="16" s="1"/>
  <c r="C594" i="16"/>
  <c r="V594" i="16" s="1"/>
  <c r="C595" i="16"/>
  <c r="V595" i="16"/>
  <c r="C596" i="16"/>
  <c r="V596" i="16" s="1"/>
  <c r="G596" i="16" s="1"/>
  <c r="C597" i="16"/>
  <c r="V597" i="16"/>
  <c r="C598" i="16"/>
  <c r="V598" i="16" s="1"/>
  <c r="C599" i="16"/>
  <c r="V599" i="16"/>
  <c r="H599" i="16" s="1"/>
  <c r="C600" i="16"/>
  <c r="V600" i="16" s="1"/>
  <c r="C601" i="16"/>
  <c r="V601" i="16"/>
  <c r="C602" i="16"/>
  <c r="V602" i="16" s="1"/>
  <c r="E602" i="16" s="1"/>
  <c r="X602" i="16" s="1"/>
  <c r="C603" i="16"/>
  <c r="V603" i="16"/>
  <c r="C604" i="16"/>
  <c r="V604" i="16" s="1"/>
  <c r="G604" i="16" s="1"/>
  <c r="C605" i="16"/>
  <c r="V605" i="16"/>
  <c r="F605" i="16" s="1"/>
  <c r="C606" i="16"/>
  <c r="V606" i="16" s="1"/>
  <c r="G606" i="16" s="1"/>
  <c r="C607" i="16"/>
  <c r="V607" i="16"/>
  <c r="C608" i="16"/>
  <c r="V608" i="16" s="1"/>
  <c r="C609" i="16"/>
  <c r="V609" i="16"/>
  <c r="E609" i="16" s="1"/>
  <c r="X609" i="16" s="1"/>
  <c r="C610" i="16"/>
  <c r="V610" i="16" s="1"/>
  <c r="G610" i="16" s="1"/>
  <c r="C611" i="16"/>
  <c r="V611" i="16"/>
  <c r="C612" i="16"/>
  <c r="V612" i="16" s="1"/>
  <c r="R612" i="16" s="1"/>
  <c r="C613" i="16"/>
  <c r="V613" i="16"/>
  <c r="J613" i="16" s="1"/>
  <c r="C614" i="16"/>
  <c r="V614" i="16" s="1"/>
  <c r="G614" i="16" s="1"/>
  <c r="C615" i="16"/>
  <c r="V615" i="16"/>
  <c r="R615" i="16" s="1"/>
  <c r="C616" i="16"/>
  <c r="V616" i="16" s="1"/>
  <c r="C617" i="16"/>
  <c r="V617" i="16"/>
  <c r="I617" i="16" s="1"/>
  <c r="C618" i="16"/>
  <c r="V618" i="16" s="1"/>
  <c r="G618" i="16" s="1"/>
  <c r="C619" i="16"/>
  <c r="V619" i="16"/>
  <c r="I619" i="16" s="1"/>
  <c r="C620" i="16"/>
  <c r="V620" i="16" s="1"/>
  <c r="C621" i="16"/>
  <c r="V621" i="16"/>
  <c r="C622" i="16"/>
  <c r="V622" i="16" s="1"/>
  <c r="G622" i="16" s="1"/>
  <c r="C623" i="16"/>
  <c r="V623" i="16"/>
  <c r="C624" i="16"/>
  <c r="V624" i="16" s="1"/>
  <c r="R624" i="16" s="1"/>
  <c r="C625" i="16"/>
  <c r="V625" i="16"/>
  <c r="C626" i="16"/>
  <c r="V626" i="16" s="1"/>
  <c r="C627" i="16"/>
  <c r="V627" i="16"/>
  <c r="F627" i="16" s="1"/>
  <c r="C628" i="16"/>
  <c r="V628" i="16" s="1"/>
  <c r="C629" i="16"/>
  <c r="V629" i="16"/>
  <c r="C630" i="16"/>
  <c r="V630" i="16" s="1"/>
  <c r="I630" i="16" s="1"/>
  <c r="C631" i="16"/>
  <c r="V631" i="16"/>
  <c r="C632" i="16"/>
  <c r="V632" i="16" s="1"/>
  <c r="E632" i="16" s="1"/>
  <c r="X632" i="16" s="1"/>
  <c r="C633" i="16"/>
  <c r="V633" i="16"/>
  <c r="C634" i="16"/>
  <c r="V634" i="16" s="1"/>
  <c r="G634" i="16" s="1"/>
  <c r="C635" i="16"/>
  <c r="V635" i="16"/>
  <c r="F635" i="16" s="1"/>
  <c r="C636" i="16"/>
  <c r="V636" i="16" s="1"/>
  <c r="I636" i="16" s="1"/>
  <c r="C637" i="16"/>
  <c r="V637" i="16"/>
  <c r="C638" i="16"/>
  <c r="V638" i="16" s="1"/>
  <c r="C639" i="16"/>
  <c r="V639" i="16"/>
  <c r="C640" i="16"/>
  <c r="V640" i="16" s="1"/>
  <c r="C641" i="16"/>
  <c r="V641" i="16"/>
  <c r="C642" i="16"/>
  <c r="V642" i="16" s="1"/>
  <c r="G642" i="16" s="1"/>
  <c r="C643" i="16"/>
  <c r="V643" i="16"/>
  <c r="C644" i="16"/>
  <c r="V644" i="16" s="1"/>
  <c r="C645" i="16"/>
  <c r="V645" i="16"/>
  <c r="H645" i="16" s="1"/>
  <c r="C646" i="16"/>
  <c r="V646" i="16" s="1"/>
  <c r="G646" i="16" s="1"/>
  <c r="C647" i="16"/>
  <c r="V647" i="16"/>
  <c r="C648" i="16"/>
  <c r="V648" i="16" s="1"/>
  <c r="C649" i="16"/>
  <c r="V649" i="16"/>
  <c r="J649" i="16" s="1"/>
  <c r="C650" i="16"/>
  <c r="V650" i="16" s="1"/>
  <c r="C651" i="16"/>
  <c r="V651" i="16"/>
  <c r="C652" i="16"/>
  <c r="V652" i="16" s="1"/>
  <c r="C653" i="16"/>
  <c r="V653" i="16"/>
  <c r="C654" i="16"/>
  <c r="V654" i="16" s="1"/>
  <c r="F654" i="16" s="1"/>
  <c r="C655" i="16"/>
  <c r="V655" i="16"/>
  <c r="I655" i="16" s="1"/>
  <c r="C656" i="16"/>
  <c r="V656" i="16" s="1"/>
  <c r="J656" i="16" s="1"/>
  <c r="C657" i="16"/>
  <c r="V657" i="16"/>
  <c r="R657" i="16" s="1"/>
  <c r="C658" i="16"/>
  <c r="V658" i="16" s="1"/>
  <c r="C659" i="16"/>
  <c r="V659" i="16"/>
  <c r="E659" i="16" s="1"/>
  <c r="X659" i="16" s="1"/>
  <c r="C660" i="16"/>
  <c r="V660" i="16" s="1"/>
  <c r="C661" i="16"/>
  <c r="V661" i="16"/>
  <c r="E661" i="16" s="1"/>
  <c r="X661" i="16" s="1"/>
  <c r="C662" i="16"/>
  <c r="V662" i="16" s="1"/>
  <c r="C663" i="16"/>
  <c r="V663" i="16"/>
  <c r="J663" i="16" s="1"/>
  <c r="C664" i="16"/>
  <c r="V664" i="16" s="1"/>
  <c r="E664" i="16" s="1"/>
  <c r="X664" i="16" s="1"/>
  <c r="C665" i="16"/>
  <c r="V665" i="16"/>
  <c r="C666" i="16"/>
  <c r="V666" i="16" s="1"/>
  <c r="G666" i="16" s="1"/>
  <c r="C667" i="16"/>
  <c r="V667" i="16"/>
  <c r="J667" i="16" s="1"/>
  <c r="C668" i="16"/>
  <c r="V668" i="16" s="1"/>
  <c r="G668" i="16" s="1"/>
  <c r="C669" i="16"/>
  <c r="V669" i="16"/>
  <c r="R669" i="16" s="1"/>
  <c r="C670" i="16"/>
  <c r="V670" i="16" s="1"/>
  <c r="C671" i="16"/>
  <c r="V671" i="16"/>
  <c r="C672" i="16"/>
  <c r="V672" i="16" s="1"/>
  <c r="C673" i="16"/>
  <c r="V673" i="16"/>
  <c r="C674" i="16"/>
  <c r="V674" i="16" s="1"/>
  <c r="F674" i="16" s="1"/>
  <c r="C675" i="16"/>
  <c r="V675" i="16"/>
  <c r="E675" i="16" s="1"/>
  <c r="X675" i="16" s="1"/>
  <c r="C676" i="16"/>
  <c r="V676" i="16" s="1"/>
  <c r="C677" i="16"/>
  <c r="V677" i="16"/>
  <c r="R677" i="16" s="1"/>
  <c r="C678" i="16"/>
  <c r="V678" i="16" s="1"/>
  <c r="I678" i="16" s="1"/>
  <c r="C679" i="16"/>
  <c r="V679" i="16"/>
  <c r="C680" i="16"/>
  <c r="V680" i="16" s="1"/>
  <c r="F680" i="16" s="1"/>
  <c r="C681" i="16"/>
  <c r="V681" i="16"/>
  <c r="C682" i="16"/>
  <c r="V682" i="16" s="1"/>
  <c r="G682" i="16" s="1"/>
  <c r="C683" i="16"/>
  <c r="V683" i="16"/>
  <c r="C684" i="16"/>
  <c r="V684" i="16" s="1"/>
  <c r="G684" i="16" s="1"/>
  <c r="C685" i="16"/>
  <c r="V685" i="16"/>
  <c r="C686" i="16"/>
  <c r="V686" i="16" s="1"/>
  <c r="G686" i="16" s="1"/>
  <c r="C687" i="16"/>
  <c r="V687" i="16"/>
  <c r="R687" i="16" s="1"/>
  <c r="C688" i="16"/>
  <c r="V688" i="16" s="1"/>
  <c r="E688" i="16" s="1"/>
  <c r="X688" i="16" s="1"/>
  <c r="C689" i="16"/>
  <c r="V689" i="16"/>
  <c r="C690" i="16"/>
  <c r="V690" i="16" s="1"/>
  <c r="G690" i="16" s="1"/>
  <c r="C691" i="16"/>
  <c r="V691" i="16"/>
  <c r="I691" i="16" s="1"/>
  <c r="C692" i="16"/>
  <c r="V692" i="16" s="1"/>
  <c r="C693" i="16"/>
  <c r="V693" i="16"/>
  <c r="C694" i="16"/>
  <c r="V694" i="16" s="1"/>
  <c r="R694" i="16" s="1"/>
  <c r="C695" i="16"/>
  <c r="V695" i="16"/>
  <c r="H695" i="16" s="1"/>
  <c r="C696" i="16"/>
  <c r="V696" i="16" s="1"/>
  <c r="C697" i="16"/>
  <c r="V697" i="16"/>
  <c r="F697" i="16" s="1"/>
  <c r="C698" i="16"/>
  <c r="V698" i="16" s="1"/>
  <c r="G698" i="16" s="1"/>
  <c r="C699" i="16"/>
  <c r="V699" i="16"/>
  <c r="R699" i="16" s="1"/>
  <c r="C700" i="16"/>
  <c r="V700" i="16" s="1"/>
  <c r="C701" i="16"/>
  <c r="V701" i="16"/>
  <c r="F701" i="16" s="1"/>
  <c r="C702" i="16"/>
  <c r="V702" i="16" s="1"/>
  <c r="F702" i="16" s="1"/>
  <c r="C703" i="16"/>
  <c r="V703" i="16"/>
  <c r="C704" i="16"/>
  <c r="V704" i="16" s="1"/>
  <c r="E704" i="16" s="1"/>
  <c r="X704" i="16" s="1"/>
  <c r="C705" i="16"/>
  <c r="V705" i="16"/>
  <c r="C706" i="16"/>
  <c r="V706" i="16" s="1"/>
  <c r="C707" i="16"/>
  <c r="V707" i="16"/>
  <c r="I707" i="16" s="1"/>
  <c r="C708" i="16"/>
  <c r="V708" i="16" s="1"/>
  <c r="C709" i="16"/>
  <c r="V709" i="16"/>
  <c r="J709" i="16" s="1"/>
  <c r="C710" i="16"/>
  <c r="V710" i="16" s="1"/>
  <c r="C711" i="16"/>
  <c r="V711" i="16"/>
  <c r="C712" i="16"/>
  <c r="V712" i="16" s="1"/>
  <c r="C713" i="16"/>
  <c r="V713" i="16"/>
  <c r="C714" i="16"/>
  <c r="C715" i="16"/>
  <c r="V715" i="16"/>
  <c r="C716" i="16"/>
  <c r="V716" i="16" s="1"/>
  <c r="E716" i="16" s="1"/>
  <c r="X716" i="16" s="1"/>
  <c r="C717" i="16"/>
  <c r="V717" i="16"/>
  <c r="C718" i="16"/>
  <c r="V718" i="16" s="1"/>
  <c r="J718" i="16" s="1"/>
  <c r="C719" i="16"/>
  <c r="V719" i="16"/>
  <c r="F719" i="16" s="1"/>
  <c r="C720" i="16"/>
  <c r="V720" i="16" s="1"/>
  <c r="C721" i="16"/>
  <c r="V721" i="16"/>
  <c r="I721" i="16" s="1"/>
  <c r="C722" i="16"/>
  <c r="V722" i="16" s="1"/>
  <c r="H722" i="16" s="1"/>
  <c r="C723" i="16"/>
  <c r="V723" i="16"/>
  <c r="F723" i="16" s="1"/>
  <c r="C724" i="16"/>
  <c r="V724" i="16" s="1"/>
  <c r="C725" i="16"/>
  <c r="V725" i="16"/>
  <c r="C726" i="16"/>
  <c r="V726" i="16" s="1"/>
  <c r="J726" i="16" s="1"/>
  <c r="C727" i="16"/>
  <c r="V727" i="16"/>
  <c r="J727" i="16" s="1"/>
  <c r="C728" i="16"/>
  <c r="V728" i="16" s="1"/>
  <c r="R728" i="16" s="1"/>
  <c r="C729" i="16"/>
  <c r="V729" i="16"/>
  <c r="C730" i="16"/>
  <c r="V730" i="16" s="1"/>
  <c r="C731" i="16"/>
  <c r="V731" i="16"/>
  <c r="C732" i="16"/>
  <c r="V732" i="16" s="1"/>
  <c r="E732" i="16" s="1"/>
  <c r="X732" i="16" s="1"/>
  <c r="C733" i="16"/>
  <c r="V733" i="16"/>
  <c r="H733" i="16" s="1"/>
  <c r="C734" i="16"/>
  <c r="V734" i="16" s="1"/>
  <c r="G734" i="16" s="1"/>
  <c r="C735" i="16"/>
  <c r="V735" i="16"/>
  <c r="F735" i="16" s="1"/>
  <c r="C736" i="16"/>
  <c r="V736" i="16" s="1"/>
  <c r="G736" i="16" s="1"/>
  <c r="C737" i="16"/>
  <c r="V737" i="16"/>
  <c r="C738" i="16"/>
  <c r="V738" i="16" s="1"/>
  <c r="F738" i="16" s="1"/>
  <c r="C739" i="16"/>
  <c r="V739" i="16"/>
  <c r="C740" i="16"/>
  <c r="V740" i="16" s="1"/>
  <c r="C741" i="16"/>
  <c r="V741" i="16"/>
  <c r="C742" i="16"/>
  <c r="V742" i="16" s="1"/>
  <c r="J742" i="16" s="1"/>
  <c r="C743" i="16"/>
  <c r="V743" i="16"/>
  <c r="C744" i="16"/>
  <c r="V744" i="16" s="1"/>
  <c r="C745" i="16"/>
  <c r="V745" i="16"/>
  <c r="C746" i="16"/>
  <c r="V746" i="16" s="1"/>
  <c r="I746" i="16" s="1"/>
  <c r="C747" i="16"/>
  <c r="V747" i="16"/>
  <c r="E747" i="16" s="1"/>
  <c r="X747" i="16" s="1"/>
  <c r="C748" i="16"/>
  <c r="V748" i="16" s="1"/>
  <c r="I748" i="16" s="1"/>
  <c r="C749" i="16"/>
  <c r="V749" i="16"/>
  <c r="R749" i="16" s="1"/>
  <c r="C750" i="16"/>
  <c r="V750" i="16" s="1"/>
  <c r="E750" i="16" s="1"/>
  <c r="X750" i="16" s="1"/>
  <c r="C751" i="16"/>
  <c r="V751" i="16"/>
  <c r="C752" i="16"/>
  <c r="V752" i="16" s="1"/>
  <c r="C753" i="16"/>
  <c r="V753" i="16"/>
  <c r="F753" i="16" s="1"/>
  <c r="C754" i="16"/>
  <c r="V754" i="16" s="1"/>
  <c r="G754" i="16" s="1"/>
  <c r="C755" i="16"/>
  <c r="V755" i="16"/>
  <c r="C756" i="16"/>
  <c r="V756" i="16" s="1"/>
  <c r="C757" i="16"/>
  <c r="V757" i="16"/>
  <c r="C758" i="16"/>
  <c r="V758" i="16" s="1"/>
  <c r="G758" i="16" s="1"/>
  <c r="C759" i="16"/>
  <c r="V759" i="16"/>
  <c r="C760" i="16"/>
  <c r="V760" i="16" s="1"/>
  <c r="G760" i="16" s="1"/>
  <c r="C761" i="16"/>
  <c r="V761" i="16"/>
  <c r="J761" i="16" s="1"/>
  <c r="C762" i="16"/>
  <c r="V762" i="16" s="1"/>
  <c r="C763" i="16"/>
  <c r="V763" i="16"/>
  <c r="R763" i="16" s="1"/>
  <c r="C764" i="16"/>
  <c r="V764" i="16" s="1"/>
  <c r="E764" i="16" s="1"/>
  <c r="X764" i="16" s="1"/>
  <c r="C765" i="16"/>
  <c r="V765" i="16"/>
  <c r="C766" i="16"/>
  <c r="V766" i="16" s="1"/>
  <c r="H766" i="16" s="1"/>
  <c r="C767" i="16"/>
  <c r="V767" i="16"/>
  <c r="C768" i="16"/>
  <c r="V768" i="16" s="1"/>
  <c r="C769" i="16"/>
  <c r="V769" i="16"/>
  <c r="R769" i="16" s="1"/>
  <c r="C770" i="16"/>
  <c r="V770" i="16" s="1"/>
  <c r="H770" i="16" s="1"/>
  <c r="C771" i="16"/>
  <c r="V771" i="16"/>
  <c r="J771" i="16" s="1"/>
  <c r="C772" i="16"/>
  <c r="V772" i="16" s="1"/>
  <c r="C773" i="16"/>
  <c r="V773" i="16"/>
  <c r="C774" i="16"/>
  <c r="V774" i="16" s="1"/>
  <c r="H774" i="16" s="1"/>
  <c r="C775" i="16"/>
  <c r="V775" i="16"/>
  <c r="F775" i="16" s="1"/>
  <c r="C776" i="16"/>
  <c r="V776" i="16" s="1"/>
  <c r="C777" i="16"/>
  <c r="V777" i="16"/>
  <c r="R777" i="16" s="1"/>
  <c r="C778" i="16"/>
  <c r="V778" i="16" s="1"/>
  <c r="R778" i="16" s="1"/>
  <c r="C779" i="16"/>
  <c r="V779" i="16"/>
  <c r="E779" i="16" s="1"/>
  <c r="X779" i="16" s="1"/>
  <c r="C780" i="16"/>
  <c r="V780" i="16" s="1"/>
  <c r="G780" i="16" s="1"/>
  <c r="C781" i="16"/>
  <c r="V781" i="16"/>
  <c r="C782" i="16"/>
  <c r="V782" i="16" s="1"/>
  <c r="C783" i="16"/>
  <c r="V783" i="16"/>
  <c r="H783" i="16" s="1"/>
  <c r="C784" i="16"/>
  <c r="V784" i="16" s="1"/>
  <c r="J784" i="16" s="1"/>
  <c r="C785" i="16"/>
  <c r="V785" i="16"/>
  <c r="C786" i="16"/>
  <c r="V786" i="16" s="1"/>
  <c r="G786" i="16" s="1"/>
  <c r="C787" i="16"/>
  <c r="V787" i="16"/>
  <c r="J787" i="16" s="1"/>
  <c r="C788" i="16"/>
  <c r="V788" i="16" s="1"/>
  <c r="C789" i="16"/>
  <c r="V789" i="16"/>
  <c r="C790" i="16"/>
  <c r="V790" i="16" s="1"/>
  <c r="G790" i="16" s="1"/>
  <c r="C791" i="16"/>
  <c r="V791" i="16"/>
  <c r="C792" i="16"/>
  <c r="V792" i="16" s="1"/>
  <c r="H792" i="16" s="1"/>
  <c r="C793" i="16"/>
  <c r="V793" i="16"/>
  <c r="F793" i="16" s="1"/>
  <c r="C794" i="16"/>
  <c r="V794" i="16" s="1"/>
  <c r="C795" i="16"/>
  <c r="V795" i="16"/>
  <c r="R795" i="16" s="1"/>
  <c r="C796" i="16"/>
  <c r="V796" i="16" s="1"/>
  <c r="C797" i="16"/>
  <c r="V797" i="16"/>
  <c r="C798" i="16"/>
  <c r="V798" i="16" s="1"/>
  <c r="G798" i="16" s="1"/>
  <c r="C799" i="16"/>
  <c r="V799" i="16"/>
  <c r="C800" i="16"/>
  <c r="V800" i="16" s="1"/>
  <c r="G800" i="16" s="1"/>
  <c r="C801" i="16"/>
  <c r="V801" i="16"/>
  <c r="E801" i="16" s="1"/>
  <c r="X801" i="16" s="1"/>
  <c r="C802" i="16"/>
  <c r="V802" i="16" s="1"/>
  <c r="H802" i="16" s="1"/>
  <c r="C803" i="16"/>
  <c r="V803" i="16"/>
  <c r="C804" i="16"/>
  <c r="V804" i="16" s="1"/>
  <c r="G804" i="16" s="1"/>
  <c r="C805" i="16"/>
  <c r="V805" i="16"/>
  <c r="C806" i="16"/>
  <c r="V806" i="16" s="1"/>
  <c r="H806" i="16" s="1"/>
  <c r="C807" i="16"/>
  <c r="V807" i="16"/>
  <c r="H807" i="16" s="1"/>
  <c r="C808" i="16"/>
  <c r="V808" i="16" s="1"/>
  <c r="G808" i="16" s="1"/>
  <c r="C809" i="16"/>
  <c r="V809" i="16"/>
  <c r="C810" i="16"/>
  <c r="V810" i="16" s="1"/>
  <c r="R810" i="16" s="1"/>
  <c r="C811" i="16"/>
  <c r="V811" i="16"/>
  <c r="F811" i="16" s="1"/>
  <c r="C812" i="16"/>
  <c r="V812" i="16" s="1"/>
  <c r="C813" i="16"/>
  <c r="V813" i="16"/>
  <c r="C814" i="16"/>
  <c r="V814" i="16" s="1"/>
  <c r="R814" i="16" s="1"/>
  <c r="C815" i="16"/>
  <c r="V815" i="16"/>
  <c r="C816" i="16"/>
  <c r="V816" i="16" s="1"/>
  <c r="C817" i="16"/>
  <c r="V817" i="16"/>
  <c r="C818" i="16"/>
  <c r="V818" i="16" s="1"/>
  <c r="H818" i="16" s="1"/>
  <c r="C819" i="16"/>
  <c r="V819" i="16"/>
  <c r="C820" i="16"/>
  <c r="V820" i="16" s="1"/>
  <c r="C821" i="16"/>
  <c r="V821" i="16"/>
  <c r="C822" i="16"/>
  <c r="V822" i="16" s="1"/>
  <c r="F822" i="16" s="1"/>
  <c r="C823" i="16"/>
  <c r="V823" i="16"/>
  <c r="J823" i="16" s="1"/>
  <c r="C824" i="16"/>
  <c r="V824" i="16" s="1"/>
  <c r="C825" i="16"/>
  <c r="V825" i="16"/>
  <c r="F825" i="16" s="1"/>
  <c r="C826" i="16"/>
  <c r="V826" i="16" s="1"/>
  <c r="C827" i="16"/>
  <c r="V827" i="16"/>
  <c r="H827" i="16" s="1"/>
  <c r="C828" i="16"/>
  <c r="V828" i="16" s="1"/>
  <c r="C829" i="16"/>
  <c r="V829" i="16"/>
  <c r="R829" i="16" s="1"/>
  <c r="C830" i="16"/>
  <c r="V830" i="16" s="1"/>
  <c r="C831" i="16"/>
  <c r="V831" i="16"/>
  <c r="C832" i="16"/>
  <c r="V832" i="16" s="1"/>
  <c r="G832" i="16" s="1"/>
  <c r="C833" i="16"/>
  <c r="V833" i="16"/>
  <c r="C834" i="16"/>
  <c r="V834" i="16" s="1"/>
  <c r="C835" i="16"/>
  <c r="V835" i="16"/>
  <c r="H835" i="16" s="1"/>
  <c r="C836" i="16"/>
  <c r="V836" i="16" s="1"/>
  <c r="F836" i="16" s="1"/>
  <c r="C837" i="16"/>
  <c r="V837" i="16"/>
  <c r="C838" i="16"/>
  <c r="V838" i="16" s="1"/>
  <c r="R838" i="16" s="1"/>
  <c r="C839" i="16"/>
  <c r="V839" i="16"/>
  <c r="C840" i="16"/>
  <c r="V840" i="16" s="1"/>
  <c r="G840" i="16" s="1"/>
  <c r="C841" i="16"/>
  <c r="V841" i="16"/>
  <c r="I841" i="16" s="1"/>
  <c r="C842" i="16"/>
  <c r="C843" i="16"/>
  <c r="V843" i="16"/>
  <c r="I843" i="16" s="1"/>
  <c r="C844" i="16"/>
  <c r="V844" i="16" s="1"/>
  <c r="E844" i="16" s="1"/>
  <c r="X844" i="16" s="1"/>
  <c r="C845" i="16"/>
  <c r="V845" i="16"/>
  <c r="E845" i="16" s="1"/>
  <c r="X845" i="16" s="1"/>
  <c r="C846" i="16"/>
  <c r="V846" i="16" s="1"/>
  <c r="C847" i="16"/>
  <c r="V847" i="16"/>
  <c r="C848" i="16"/>
  <c r="V848" i="16" s="1"/>
  <c r="G848" i="16" s="1"/>
  <c r="C849" i="16"/>
  <c r="V849" i="16"/>
  <c r="C850" i="16"/>
  <c r="V850" i="16" s="1"/>
  <c r="C851" i="16"/>
  <c r="V851" i="16"/>
  <c r="I851" i="16" s="1"/>
  <c r="C852" i="16"/>
  <c r="V852" i="16" s="1"/>
  <c r="F852" i="16" s="1"/>
  <c r="C853" i="16"/>
  <c r="V853" i="16"/>
  <c r="C854" i="16"/>
  <c r="V854" i="16" s="1"/>
  <c r="G854" i="16" s="1"/>
  <c r="C855" i="16"/>
  <c r="V855" i="16"/>
  <c r="C856" i="16"/>
  <c r="V856" i="16" s="1"/>
  <c r="C857" i="16"/>
  <c r="V857" i="16"/>
  <c r="C858" i="16"/>
  <c r="V858" i="16" s="1"/>
  <c r="G858" i="16" s="1"/>
  <c r="C859" i="16"/>
  <c r="V859" i="16"/>
  <c r="C860" i="16"/>
  <c r="V860" i="16" s="1"/>
  <c r="C861" i="16"/>
  <c r="V861" i="16"/>
  <c r="C862" i="16"/>
  <c r="V862" i="16" s="1"/>
  <c r="G862" i="16" s="1"/>
  <c r="C863" i="16"/>
  <c r="V863" i="16"/>
  <c r="J863" i="16" s="1"/>
  <c r="C864" i="16"/>
  <c r="V864" i="16" s="1"/>
  <c r="G864" i="16" s="1"/>
  <c r="C865" i="16"/>
  <c r="V865" i="16"/>
  <c r="J865" i="16" s="1"/>
  <c r="C866" i="16"/>
  <c r="V866" i="16" s="1"/>
  <c r="G866" i="16" s="1"/>
  <c r="C867" i="16"/>
  <c r="V867" i="16"/>
  <c r="H867" i="16" s="1"/>
  <c r="C868" i="16"/>
  <c r="V868" i="16" s="1"/>
  <c r="C869" i="16"/>
  <c r="V869" i="16"/>
  <c r="C870" i="16"/>
  <c r="V870" i="16" s="1"/>
  <c r="C871" i="16"/>
  <c r="V871" i="16"/>
  <c r="H871" i="16" s="1"/>
  <c r="C872" i="16"/>
  <c r="V872" i="16" s="1"/>
  <c r="F872" i="16" s="1"/>
  <c r="C873" i="16"/>
  <c r="V873" i="16"/>
  <c r="F873" i="16" s="1"/>
  <c r="C874" i="16"/>
  <c r="V874" i="16" s="1"/>
  <c r="G874" i="16" s="1"/>
  <c r="C875" i="16"/>
  <c r="V875" i="16"/>
  <c r="E875" i="16" s="1"/>
  <c r="X875" i="16" s="1"/>
  <c r="C876" i="16"/>
  <c r="V876" i="16" s="1"/>
  <c r="C877" i="16"/>
  <c r="V877" i="16"/>
  <c r="C878" i="16"/>
  <c r="V878" i="16" s="1"/>
  <c r="G878" i="16" s="1"/>
  <c r="C879" i="16"/>
  <c r="V879" i="16"/>
  <c r="C880" i="16"/>
  <c r="V880" i="16" s="1"/>
  <c r="G880" i="16" s="1"/>
  <c r="C881" i="16"/>
  <c r="V881" i="16"/>
  <c r="C882" i="16"/>
  <c r="V882" i="16" s="1"/>
  <c r="G882" i="16" s="1"/>
  <c r="C883" i="16"/>
  <c r="V883" i="16"/>
  <c r="H883" i="16" s="1"/>
  <c r="C884" i="16"/>
  <c r="V884" i="16" s="1"/>
  <c r="F884" i="16" s="1"/>
  <c r="C885" i="16"/>
  <c r="V885" i="16"/>
  <c r="C886" i="16"/>
  <c r="V886" i="16" s="1"/>
  <c r="C887" i="16"/>
  <c r="V887" i="16"/>
  <c r="C888" i="16"/>
  <c r="V888" i="16" s="1"/>
  <c r="C889" i="16"/>
  <c r="V889" i="16"/>
  <c r="C890" i="16"/>
  <c r="V890" i="16" s="1"/>
  <c r="G890" i="16" s="1"/>
  <c r="C891" i="16"/>
  <c r="V891" i="16"/>
  <c r="C892" i="16"/>
  <c r="V892" i="16" s="1"/>
  <c r="C893" i="16"/>
  <c r="V893" i="16"/>
  <c r="C894" i="16"/>
  <c r="V894" i="16" s="1"/>
  <c r="G894" i="16" s="1"/>
  <c r="C895" i="16"/>
  <c r="V895" i="16"/>
  <c r="H895" i="16" s="1"/>
  <c r="C896" i="16"/>
  <c r="V896" i="16" s="1"/>
  <c r="C897" i="16"/>
  <c r="V897" i="16"/>
  <c r="R897" i="16" s="1"/>
  <c r="C898" i="16"/>
  <c r="V898" i="16" s="1"/>
  <c r="I898" i="16" s="1"/>
  <c r="C899" i="16"/>
  <c r="V899" i="16"/>
  <c r="C900" i="16"/>
  <c r="V900" i="16" s="1"/>
  <c r="R900" i="16" s="1"/>
  <c r="C901" i="16"/>
  <c r="V901" i="16"/>
  <c r="C902" i="16"/>
  <c r="V902" i="16" s="1"/>
  <c r="C903" i="16"/>
  <c r="V903" i="16"/>
  <c r="I903" i="16" s="1"/>
  <c r="C904" i="16"/>
  <c r="V904" i="16" s="1"/>
  <c r="J904" i="16" s="1"/>
  <c r="C905" i="16"/>
  <c r="V905" i="16"/>
  <c r="C906" i="16"/>
  <c r="V906" i="16" s="1"/>
  <c r="R906" i="16" s="1"/>
  <c r="C907" i="16"/>
  <c r="V907" i="16"/>
  <c r="C908" i="16"/>
  <c r="V908" i="16" s="1"/>
  <c r="G908" i="16" s="1"/>
  <c r="C909" i="16"/>
  <c r="V909" i="16"/>
  <c r="E909" i="16" s="1"/>
  <c r="X909" i="16" s="1"/>
  <c r="C910" i="16"/>
  <c r="V910" i="16" s="1"/>
  <c r="C911" i="16"/>
  <c r="V911" i="16"/>
  <c r="R911" i="16" s="1"/>
  <c r="C912" i="16"/>
  <c r="V912" i="16" s="1"/>
  <c r="H912" i="16" s="1"/>
  <c r="C913" i="16"/>
  <c r="V913" i="16"/>
  <c r="C914" i="16"/>
  <c r="V914" i="16" s="1"/>
  <c r="F914" i="16" s="1"/>
  <c r="C915" i="16"/>
  <c r="V915" i="16"/>
  <c r="J915" i="16" s="1"/>
  <c r="C916" i="16"/>
  <c r="V916" i="16" s="1"/>
  <c r="C917" i="16"/>
  <c r="V917" i="16"/>
  <c r="R917" i="16" s="1"/>
  <c r="C918" i="16"/>
  <c r="V918" i="16" s="1"/>
  <c r="C919" i="16"/>
  <c r="V919" i="16"/>
  <c r="C920" i="16"/>
  <c r="V920" i="16" s="1"/>
  <c r="J920" i="16" s="1"/>
  <c r="C921" i="16"/>
  <c r="V921" i="16"/>
  <c r="H921" i="16" s="1"/>
  <c r="C922" i="16"/>
  <c r="V922" i="16" s="1"/>
  <c r="I922" i="16" s="1"/>
  <c r="C923" i="16"/>
  <c r="V923" i="16"/>
  <c r="C924" i="16"/>
  <c r="V924" i="16" s="1"/>
  <c r="G924" i="16" s="1"/>
  <c r="C925" i="16"/>
  <c r="V925" i="16"/>
  <c r="F925" i="16" s="1"/>
  <c r="C926" i="16"/>
  <c r="V926" i="16" s="1"/>
  <c r="C927" i="16"/>
  <c r="V927" i="16"/>
  <c r="E927" i="16" s="1"/>
  <c r="X927" i="16" s="1"/>
  <c r="C928" i="16"/>
  <c r="V928" i="16" s="1"/>
  <c r="J928" i="16" s="1"/>
  <c r="C929" i="16"/>
  <c r="V929" i="16"/>
  <c r="E929" i="16" s="1"/>
  <c r="X929" i="16" s="1"/>
  <c r="C930" i="16"/>
  <c r="V930" i="16" s="1"/>
  <c r="R930" i="16" s="1"/>
  <c r="C931" i="16"/>
  <c r="V931" i="16"/>
  <c r="I931" i="16" s="1"/>
  <c r="C932" i="16"/>
  <c r="V932" i="16" s="1"/>
  <c r="C933" i="16"/>
  <c r="V933" i="16"/>
  <c r="F933" i="16" s="1"/>
  <c r="C934" i="16"/>
  <c r="V934" i="16" s="1"/>
  <c r="H934" i="16" s="1"/>
  <c r="C935" i="16"/>
  <c r="V935" i="16"/>
  <c r="J935" i="16" s="1"/>
  <c r="C936" i="16"/>
  <c r="V936" i="16" s="1"/>
  <c r="R936" i="16" s="1"/>
  <c r="C937" i="16"/>
  <c r="V937" i="16"/>
  <c r="C938" i="16"/>
  <c r="V938" i="16" s="1"/>
  <c r="C939" i="16"/>
  <c r="V939" i="16"/>
  <c r="R939" i="16" s="1"/>
  <c r="C940" i="16"/>
  <c r="V940" i="16" s="1"/>
  <c r="R940" i="16" s="1"/>
  <c r="C941" i="16"/>
  <c r="V941" i="16"/>
  <c r="C942" i="16"/>
  <c r="V942" i="16" s="1"/>
  <c r="C943" i="16"/>
  <c r="V943" i="16"/>
  <c r="E943" i="16" s="1"/>
  <c r="X943" i="16" s="1"/>
  <c r="C944" i="16"/>
  <c r="V944" i="16" s="1"/>
  <c r="G944" i="16" s="1"/>
  <c r="C945" i="16"/>
  <c r="V945" i="16"/>
  <c r="C946" i="16"/>
  <c r="V946" i="16" s="1"/>
  <c r="C947" i="16"/>
  <c r="V947" i="16"/>
  <c r="I947" i="16" s="1"/>
  <c r="C948" i="16"/>
  <c r="V948" i="16" s="1"/>
  <c r="F948" i="16" s="1"/>
  <c r="C949" i="16"/>
  <c r="V949" i="16"/>
  <c r="R949" i="16" s="1"/>
  <c r="C950" i="16"/>
  <c r="V950" i="16" s="1"/>
  <c r="C951" i="16"/>
  <c r="V951" i="16"/>
  <c r="C952" i="16"/>
  <c r="V952" i="16" s="1"/>
  <c r="C953" i="16"/>
  <c r="V953" i="16"/>
  <c r="J953" i="16" s="1"/>
  <c r="C954" i="16"/>
  <c r="V954" i="16" s="1"/>
  <c r="C955" i="16"/>
  <c r="V955" i="16"/>
  <c r="C956" i="16"/>
  <c r="V956" i="16" s="1"/>
  <c r="C957" i="16"/>
  <c r="V957" i="16"/>
  <c r="C958" i="16"/>
  <c r="V958" i="16" s="1"/>
  <c r="C959" i="16"/>
  <c r="V959" i="16"/>
  <c r="H959" i="16" s="1"/>
  <c r="C960" i="16"/>
  <c r="V960" i="16" s="1"/>
  <c r="C961" i="16"/>
  <c r="V961" i="16"/>
  <c r="E961" i="16" s="1"/>
  <c r="X961" i="16" s="1"/>
  <c r="C962" i="16"/>
  <c r="V962" i="16" s="1"/>
  <c r="C963" i="16"/>
  <c r="V963" i="16"/>
  <c r="C964" i="16"/>
  <c r="V964" i="16" s="1"/>
  <c r="C965" i="16"/>
  <c r="V965" i="16"/>
  <c r="C966" i="16"/>
  <c r="V966" i="16" s="1"/>
  <c r="C967" i="16"/>
  <c r="V967" i="16"/>
  <c r="C968" i="16"/>
  <c r="V968" i="16" s="1"/>
  <c r="F968" i="16" s="1"/>
  <c r="C969" i="16"/>
  <c r="V969" i="16"/>
  <c r="C970" i="16"/>
  <c r="C971" i="16"/>
  <c r="V971" i="16"/>
  <c r="C972" i="16"/>
  <c r="V972" i="16" s="1"/>
  <c r="I972" i="16" s="1"/>
  <c r="C973" i="16"/>
  <c r="V973" i="16"/>
  <c r="C974" i="16"/>
  <c r="V974" i="16" s="1"/>
  <c r="C975" i="16"/>
  <c r="V975" i="16"/>
  <c r="C976" i="16"/>
  <c r="V976" i="16" s="1"/>
  <c r="H976" i="16" s="1"/>
  <c r="C977" i="16"/>
  <c r="V977" i="16"/>
  <c r="I977" i="16" s="1"/>
  <c r="C978" i="16"/>
  <c r="V978" i="16" s="1"/>
  <c r="C979" i="16"/>
  <c r="V979" i="16"/>
  <c r="F979" i="16" s="1"/>
  <c r="C980" i="16"/>
  <c r="V980" i="16" s="1"/>
  <c r="C981" i="16"/>
  <c r="V981" i="16"/>
  <c r="R981" i="16" s="1"/>
  <c r="C982" i="16"/>
  <c r="V982" i="16" s="1"/>
  <c r="E982" i="16" s="1"/>
  <c r="X982" i="16" s="1"/>
  <c r="C983" i="16"/>
  <c r="V983" i="16"/>
  <c r="C984" i="16"/>
  <c r="V984" i="16" s="1"/>
  <c r="I984" i="16" s="1"/>
  <c r="C985" i="16"/>
  <c r="V985" i="16"/>
  <c r="J985" i="16" s="1"/>
  <c r="C986" i="16"/>
  <c r="V986" i="16" s="1"/>
  <c r="C987" i="16"/>
  <c r="V987" i="16"/>
  <c r="C988" i="16"/>
  <c r="V988" i="16" s="1"/>
  <c r="G988" i="16" s="1"/>
  <c r="C989" i="16"/>
  <c r="V989" i="16"/>
  <c r="C990" i="16"/>
  <c r="V990" i="16" s="1"/>
  <c r="I990" i="16" s="1"/>
  <c r="C991" i="16"/>
  <c r="V991" i="16"/>
  <c r="C992" i="16"/>
  <c r="V992" i="16" s="1"/>
  <c r="C993" i="16"/>
  <c r="V993" i="16"/>
  <c r="C994" i="16"/>
  <c r="V994" i="16" s="1"/>
  <c r="G994" i="16" s="1"/>
  <c r="C995" i="16"/>
  <c r="V995" i="16"/>
  <c r="C996" i="16"/>
  <c r="V996" i="16" s="1"/>
  <c r="G996" i="16" s="1"/>
  <c r="C997" i="16"/>
  <c r="V997" i="16"/>
  <c r="C998" i="16"/>
  <c r="V998" i="16" s="1"/>
  <c r="C999" i="16"/>
  <c r="V999" i="16"/>
  <c r="E999" i="16" s="1"/>
  <c r="X999" i="16" s="1"/>
  <c r="C1000" i="16"/>
  <c r="V1000" i="16" s="1"/>
  <c r="G1000" i="16" s="1"/>
  <c r="C1001" i="16"/>
  <c r="V1001" i="16"/>
  <c r="G1001" i="16" s="1"/>
  <c r="C1002" i="16"/>
  <c r="V1002" i="16" s="1"/>
  <c r="C1003" i="16"/>
  <c r="V1003" i="16"/>
  <c r="C1004" i="16"/>
  <c r="V1004" i="16" s="1"/>
  <c r="E1004" i="16" s="1"/>
  <c r="X1004" i="16" s="1"/>
  <c r="C1005" i="16"/>
  <c r="V1005" i="16"/>
  <c r="E1005" i="16" s="1"/>
  <c r="X1005" i="16" s="1"/>
  <c r="C1006" i="16"/>
  <c r="V1006" i="16" s="1"/>
  <c r="C1007" i="16"/>
  <c r="V1007" i="16"/>
  <c r="I1007" i="16" s="1"/>
  <c r="C1008" i="16"/>
  <c r="V1008" i="16" s="1"/>
  <c r="C1009" i="16"/>
  <c r="V1009" i="16"/>
  <c r="C1010" i="16"/>
  <c r="V1010" i="16" s="1"/>
  <c r="F1010" i="16" s="1"/>
  <c r="C1011" i="16"/>
  <c r="V1011" i="16"/>
  <c r="C1012" i="16"/>
  <c r="V1012" i="16" s="1"/>
  <c r="G1012" i="16" s="1"/>
  <c r="C1013" i="16"/>
  <c r="V1013" i="16"/>
  <c r="I1013" i="16" s="1"/>
  <c r="C1014" i="16"/>
  <c r="V1014" i="16" s="1"/>
  <c r="I1014" i="16" s="1"/>
  <c r="C1015" i="16"/>
  <c r="V1015" i="16"/>
  <c r="C1016" i="16"/>
  <c r="V1016" i="16" s="1"/>
  <c r="C1017" i="16"/>
  <c r="V1017" i="16"/>
  <c r="E1017" i="16" s="1"/>
  <c r="X1017" i="16" s="1"/>
  <c r="C1018" i="16"/>
  <c r="V1018" i="16" s="1"/>
  <c r="G1018" i="16" s="1"/>
  <c r="C1019" i="16"/>
  <c r="V1019" i="16"/>
  <c r="C1020" i="16"/>
  <c r="V1020" i="16" s="1"/>
  <c r="I1020" i="16" s="1"/>
  <c r="C1021" i="16"/>
  <c r="V1021" i="16"/>
  <c r="C1022" i="16"/>
  <c r="V1022" i="16" s="1"/>
  <c r="I1022" i="16" s="1"/>
  <c r="C1023" i="16"/>
  <c r="V1023" i="16"/>
  <c r="C1024" i="16"/>
  <c r="V1024" i="16" s="1"/>
  <c r="R1024" i="16" s="1"/>
  <c r="C1025" i="16"/>
  <c r="V1025" i="16"/>
  <c r="C1026" i="16"/>
  <c r="V1026" i="16" s="1"/>
  <c r="F1026" i="16" s="1"/>
  <c r="C1027" i="16"/>
  <c r="V1027" i="16"/>
  <c r="E1027" i="16" s="1"/>
  <c r="X1027" i="16" s="1"/>
  <c r="C1028" i="16"/>
  <c r="C1029" i="16"/>
  <c r="V1029" i="16" s="1"/>
  <c r="E1029" i="16" s="1"/>
  <c r="X1029" i="16" s="1"/>
  <c r="C1030" i="16"/>
  <c r="C1031" i="16"/>
  <c r="C1032" i="16"/>
  <c r="V1032" i="16" s="1"/>
  <c r="C1033" i="16"/>
  <c r="V1033" i="16"/>
  <c r="H1033" i="16" s="1"/>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s="1"/>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V1063" i="16"/>
  <c r="C1064" i="16"/>
  <c r="C1065" i="16"/>
  <c r="V1065" i="16" s="1"/>
  <c r="C1066" i="16"/>
  <c r="C1067" i="16"/>
  <c r="V1067" i="16"/>
  <c r="F1067" i="16" s="1"/>
  <c r="C1068" i="16"/>
  <c r="V1068" i="16" s="1"/>
  <c r="C1069" i="16"/>
  <c r="V1069" i="16" s="1"/>
  <c r="J1069" i="16" s="1"/>
  <c r="C1070" i="16"/>
  <c r="C1071" i="16"/>
  <c r="C1072" i="16"/>
  <c r="V1072" i="16" s="1"/>
  <c r="C1073" i="16"/>
  <c r="V1073" i="16"/>
  <c r="C1074" i="16"/>
  <c r="C1075" i="16"/>
  <c r="V1075" i="16" s="1"/>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s="1"/>
  <c r="H1089" i="16" s="1"/>
  <c r="C1090" i="16"/>
  <c r="C1091" i="16"/>
  <c r="V1091" i="16"/>
  <c r="G1091" i="16" s="1"/>
  <c r="C1092" i="16"/>
  <c r="C1093" i="16"/>
  <c r="V1093" i="16" s="1"/>
  <c r="C1094" i="16"/>
  <c r="V1094" i="16" s="1"/>
  <c r="C1095" i="16"/>
  <c r="C1096" i="16"/>
  <c r="C1097" i="16"/>
  <c r="V1097" i="16"/>
  <c r="G1097" i="16" s="1"/>
  <c r="C1098" i="16"/>
  <c r="C1099" i="16"/>
  <c r="C1100" i="16"/>
  <c r="V1100" i="16" s="1"/>
  <c r="G1100" i="16" s="1"/>
  <c r="C1101" i="16"/>
  <c r="V1101" i="16" s="1"/>
  <c r="C1102" i="16"/>
  <c r="C1103" i="16"/>
  <c r="C1104" i="16"/>
  <c r="V1104" i="16" s="1"/>
  <c r="R1104" i="16" s="1"/>
  <c r="C1105" i="16"/>
  <c r="V1105" i="16" s="1"/>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s="1"/>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s="1"/>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C1192" i="16"/>
  <c r="C1193" i="16"/>
  <c r="V1193" i="16" s="1"/>
  <c r="C1194" i="16"/>
  <c r="C1195" i="16"/>
  <c r="V1195" i="16"/>
  <c r="C1196" i="16"/>
  <c r="V1196" i="16" s="1"/>
  <c r="C1197" i="16"/>
  <c r="V1197" i="16" s="1"/>
  <c r="C1198" i="16"/>
  <c r="V1198" i="16" s="1"/>
  <c r="J1198" i="16" s="1"/>
  <c r="C1199" i="16"/>
  <c r="C1200" i="16"/>
  <c r="V1200" i="16" s="1"/>
  <c r="C1201" i="16"/>
  <c r="V1201" i="16" s="1"/>
  <c r="C1202" i="16"/>
  <c r="C1203" i="16"/>
  <c r="V1203" i="16"/>
  <c r="I1203" i="16" s="1"/>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V1223" i="16"/>
  <c r="G1223" i="16" s="1"/>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V1241" i="16" s="1"/>
  <c r="I1241" i="16" s="1"/>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V1255" i="16"/>
  <c r="C1256" i="16"/>
  <c r="V1256" i="16" s="1"/>
  <c r="H1256" i="16" s="1"/>
  <c r="C1257" i="16"/>
  <c r="V1257" i="16" s="1"/>
  <c r="C1258" i="16"/>
  <c r="C1259" i="16"/>
  <c r="V1259" i="16"/>
  <c r="I1259" i="16" s="1"/>
  <c r="C1260" i="16"/>
  <c r="V1260" i="16" s="1"/>
  <c r="C1261" i="16"/>
  <c r="V1261" i="16" s="1"/>
  <c r="C1262" i="16"/>
  <c r="V1262" i="16" s="1"/>
  <c r="G1262" i="16" s="1"/>
  <c r="C1263" i="16"/>
  <c r="AB1263" i="16" s="1"/>
  <c r="C1264" i="16"/>
  <c r="C1265" i="16"/>
  <c r="C1266" i="16"/>
  <c r="C1267" i="16"/>
  <c r="V1267" i="16" s="1"/>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C1306" i="16"/>
  <c r="C1307" i="16"/>
  <c r="V1307" i="16"/>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c r="J1372" i="16" s="1"/>
  <c r="C1373" i="16"/>
  <c r="C1374" i="16"/>
  <c r="V1374" i="16" s="1"/>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V1393" i="16" s="1"/>
  <c r="H1393" i="16" s="1"/>
  <c r="C1394" i="16"/>
  <c r="V1394" i="16"/>
  <c r="C1395" i="16"/>
  <c r="C1396" i="16"/>
  <c r="V1396" i="16" s="1"/>
  <c r="E1396" i="16" s="1"/>
  <c r="X1396" i="16" s="1"/>
  <c r="C1397" i="16"/>
  <c r="V1397" i="16" s="1"/>
  <c r="I1397" i="16" s="1"/>
  <c r="C1398" i="16"/>
  <c r="V1398" i="16"/>
  <c r="C1399" i="16"/>
  <c r="C1400" i="16"/>
  <c r="C1401" i="16"/>
  <c r="V1401" i="16" s="1"/>
  <c r="C1402" i="16"/>
  <c r="V1402" i="16" s="1"/>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C1429" i="16"/>
  <c r="V1429" i="16" s="1"/>
  <c r="C1430" i="16"/>
  <c r="V1430" i="16"/>
  <c r="C1431" i="16"/>
  <c r="C1432" i="16"/>
  <c r="V1432" i="16" s="1"/>
  <c r="R1432" i="16" s="1"/>
  <c r="C1433" i="16"/>
  <c r="V1433" i="16" s="1"/>
  <c r="G1433" i="16" s="1"/>
  <c r="C1434" i="16"/>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s="1"/>
  <c r="R1492" i="16" s="1"/>
  <c r="C1493" i="16"/>
  <c r="V1493" i="16" s="1"/>
  <c r="I1493" i="16" s="1"/>
  <c r="C1494" i="16"/>
  <c r="V1494" i="16"/>
  <c r="C1495" i="16"/>
  <c r="C1496" i="16"/>
  <c r="V1496" i="16" s="1"/>
  <c r="G1496" i="16" s="1"/>
  <c r="C1497" i="16"/>
  <c r="V1497" i="16" s="1"/>
  <c r="C1498" i="16"/>
  <c r="V1498" i="16" s="1"/>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s="1"/>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s="1"/>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s="1"/>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s="1"/>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c r="C1621" i="16"/>
  <c r="V1621" i="16" s="1"/>
  <c r="C1622" i="16"/>
  <c r="V1622" i="16"/>
  <c r="C1623" i="16"/>
  <c r="C1624" i="16"/>
  <c r="V1624" i="16" s="1"/>
  <c r="C1625" i="16"/>
  <c r="V1625" i="16" s="1"/>
  <c r="J1625" i="16" s="1"/>
  <c r="C1626" i="16"/>
  <c r="V1626" i="16"/>
  <c r="H1626" i="16" s="1"/>
  <c r="C1627" i="16"/>
  <c r="V1627" i="16" s="1"/>
  <c r="C1628" i="16"/>
  <c r="V1628" i="16"/>
  <c r="C1629" i="16"/>
  <c r="V1629" i="16" s="1"/>
  <c r="C1630" i="16"/>
  <c r="V1630" i="16" s="1"/>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s="1"/>
  <c r="C1647" i="16"/>
  <c r="C1648" i="16"/>
  <c r="V1648" i="16" s="1"/>
  <c r="E1648" i="16" s="1"/>
  <c r="X1648" i="16" s="1"/>
  <c r="C1649" i="16"/>
  <c r="V1649" i="16" s="1"/>
  <c r="C1650" i="16"/>
  <c r="V1650" i="16"/>
  <c r="G1650" i="16" s="1"/>
  <c r="C1651" i="16"/>
  <c r="V1651" i="16" s="1"/>
  <c r="C1652" i="16"/>
  <c r="C1653" i="16"/>
  <c r="V1653" i="16" s="1"/>
  <c r="R1653" i="16" s="1"/>
  <c r="C1654" i="16"/>
  <c r="V1654" i="16"/>
  <c r="C1655" i="16"/>
  <c r="V1655" i="16" s="1"/>
  <c r="E1655" i="16" s="1"/>
  <c r="X1655" i="16" s="1"/>
  <c r="C1656" i="16"/>
  <c r="C1657" i="16"/>
  <c r="V1657" i="16" s="1"/>
  <c r="C1658" i="16"/>
  <c r="V1658" i="16" s="1"/>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c r="H1686" i="16" s="1"/>
  <c r="C1687" i="16"/>
  <c r="V1687" i="16" s="1"/>
  <c r="C1688" i="16"/>
  <c r="V1688" i="16" s="1"/>
  <c r="C1689" i="16"/>
  <c r="V1689" i="16" s="1"/>
  <c r="C1690" i="16"/>
  <c r="V1690" i="16" s="1"/>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c r="R1718" i="16" s="1"/>
  <c r="C1719" i="16"/>
  <c r="C1720" i="16"/>
  <c r="V1720" i="16" s="1"/>
  <c r="C1721" i="16"/>
  <c r="V1721" i="16" s="1"/>
  <c r="C1722" i="16"/>
  <c r="V1722" i="16" s="1"/>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s="1"/>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C1749" i="16"/>
  <c r="V1749" i="16" s="1"/>
  <c r="C1750" i="16"/>
  <c r="V1750" i="16"/>
  <c r="H1750" i="16" s="1"/>
  <c r="C1751" i="16"/>
  <c r="V1751" i="16" s="1"/>
  <c r="C1752" i="16"/>
  <c r="V1752" i="16" s="1"/>
  <c r="C1753" i="16"/>
  <c r="V1753" i="16" s="1"/>
  <c r="C1754" i="16"/>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c r="C1775" i="16"/>
  <c r="V1775" i="16" s="1"/>
  <c r="C1776" i="16"/>
  <c r="V1776" i="16" s="1"/>
  <c r="C1777" i="16"/>
  <c r="V1777" i="16" s="1"/>
  <c r="I1777" i="16" s="1"/>
  <c r="C1778" i="16"/>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s="1"/>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s="1"/>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V1866" i="16"/>
  <c r="C1867" i="16"/>
  <c r="V1867" i="16" s="1"/>
  <c r="C1868" i="16"/>
  <c r="V1868" i="16"/>
  <c r="I1868" i="16" s="1"/>
  <c r="C1869" i="16"/>
  <c r="V1869" i="16" s="1"/>
  <c r="I1869" i="16" s="1"/>
  <c r="C1870" i="16"/>
  <c r="V1870" i="16" s="1"/>
  <c r="F1870" i="16" s="1"/>
  <c r="C1871" i="16"/>
  <c r="V1871" i="16" s="1"/>
  <c r="C1872" i="16"/>
  <c r="V1872" i="16"/>
  <c r="R1872" i="16" s="1"/>
  <c r="C1873" i="16"/>
  <c r="V1873" i="16" s="1"/>
  <c r="E1873" i="16" s="1"/>
  <c r="X1873" i="16" s="1"/>
  <c r="C1874" i="16"/>
  <c r="V1874" i="16"/>
  <c r="F1874" i="16" s="1"/>
  <c r="C1875" i="16"/>
  <c r="C1876" i="16"/>
  <c r="V1876" i="16" s="1"/>
  <c r="F1876" i="16" s="1"/>
  <c r="C1877" i="16"/>
  <c r="V1877" i="16" s="1"/>
  <c r="C1878" i="16"/>
  <c r="C1879" i="16"/>
  <c r="V1879" i="16" s="1"/>
  <c r="C1880" i="16"/>
  <c r="V1880" i="16"/>
  <c r="G1880" i="16" s="1"/>
  <c r="C1881" i="16"/>
  <c r="V1881" i="16" s="1"/>
  <c r="C1882" i="16"/>
  <c r="V1882" i="16" s="1"/>
  <c r="C1883" i="16"/>
  <c r="C1884" i="16"/>
  <c r="V1884" i="16"/>
  <c r="G1884" i="16" s="1"/>
  <c r="C1885" i="16"/>
  <c r="V1885" i="16" s="1"/>
  <c r="C1886" i="16"/>
  <c r="C1887" i="16"/>
  <c r="C1888" i="16"/>
  <c r="V1888" i="16" s="1"/>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s="1"/>
  <c r="C1899" i="16"/>
  <c r="V1899" i="16" s="1"/>
  <c r="C1900" i="16"/>
  <c r="V1900" i="16"/>
  <c r="C1901" i="16"/>
  <c r="V1901" i="16" s="1"/>
  <c r="C1902" i="16"/>
  <c r="V1902" i="16" s="1"/>
  <c r="R1902" i="16" s="1"/>
  <c r="C1903" i="16"/>
  <c r="V1903" i="16" s="1"/>
  <c r="I1903" i="16" s="1"/>
  <c r="C1904" i="16"/>
  <c r="V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C1915" i="16"/>
  <c r="C1916" i="16"/>
  <c r="V1916" i="16"/>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C1937" i="16"/>
  <c r="V1937" i="16" s="1"/>
  <c r="C1938" i="16"/>
  <c r="V1938" i="16"/>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C2001" i="16"/>
  <c r="V2001" i="16" s="1"/>
  <c r="C2002" i="16"/>
  <c r="V2002" i="16"/>
  <c r="H2002" i="16" s="1"/>
  <c r="C2003" i="16"/>
  <c r="C2004" i="16"/>
  <c r="V2004" i="16" s="1"/>
  <c r="G2004" i="16" s="1"/>
  <c r="C2005" i="16"/>
  <c r="V2005" i="16" s="1"/>
  <c r="C2006" i="16"/>
  <c r="C2007" i="16"/>
  <c r="V2007" i="16" s="1"/>
  <c r="C2008" i="16"/>
  <c r="V2008" i="16"/>
  <c r="C2009" i="16"/>
  <c r="V2009" i="16" s="1"/>
  <c r="C2010" i="16"/>
  <c r="V2010" i="16" s="1"/>
  <c r="I2010" i="16" s="1"/>
  <c r="C2011" i="16"/>
  <c r="C2012" i="16"/>
  <c r="V2012" i="16"/>
  <c r="F2012" i="16" s="1"/>
  <c r="C2013" i="16"/>
  <c r="V2013" i="16" s="1"/>
  <c r="C2014" i="16"/>
  <c r="C2015" i="16"/>
  <c r="V2015" i="16" s="1"/>
  <c r="R2015" i="16" s="1"/>
  <c r="C2016" i="16"/>
  <c r="V2016" i="16" s="1"/>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s="1"/>
  <c r="C2043" i="16"/>
  <c r="V2043" i="16" s="1"/>
  <c r="C2044" i="16"/>
  <c r="V2044" i="16"/>
  <c r="C2045" i="16"/>
  <c r="C2046" i="16"/>
  <c r="V2046" i="16" s="1"/>
  <c r="C2047" i="16"/>
  <c r="C2048" i="16"/>
  <c r="V2048" i="16" s="1"/>
  <c r="C2049" i="16"/>
  <c r="C2050" i="16"/>
  <c r="V2050" i="16" s="1"/>
  <c r="H2050" i="16" s="1"/>
  <c r="C2051" i="16"/>
  <c r="C2052" i="16"/>
  <c r="V2052" i="16" s="1"/>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C2065" i="16"/>
  <c r="C2066" i="16"/>
  <c r="V2066" i="16" s="1"/>
  <c r="C2067" i="16"/>
  <c r="V2067" i="16" s="1"/>
  <c r="E2067" i="16" s="1"/>
  <c r="X2067" i="16" s="1"/>
  <c r="C2068" i="16"/>
  <c r="V2068" i="16" s="1"/>
  <c r="C2069" i="16"/>
  <c r="C2070" i="16"/>
  <c r="C2071" i="16"/>
  <c r="V2071" i="16" s="1"/>
  <c r="J2071" i="16" s="1"/>
  <c r="C2072" i="16"/>
  <c r="V2072" i="16" s="1"/>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s="1"/>
  <c r="C2091" i="16"/>
  <c r="V2091" i="16" s="1"/>
  <c r="H2091" i="16" s="1"/>
  <c r="C2092" i="16"/>
  <c r="V2092" i="16"/>
  <c r="R2092" i="16" s="1"/>
  <c r="C2093" i="16"/>
  <c r="C2094" i="16"/>
  <c r="V2094" i="16" s="1"/>
  <c r="J2094" i="16" s="1"/>
  <c r="C2095" i="16"/>
  <c r="V2095" i="16" s="1"/>
  <c r="C2096" i="16"/>
  <c r="V2096" i="16" s="1"/>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s="1"/>
  <c r="C2139" i="16"/>
  <c r="C2140" i="16"/>
  <c r="V2140" i="16"/>
  <c r="H2140" i="16" s="1"/>
  <c r="C2141" i="16"/>
  <c r="C2142" i="16"/>
  <c r="C2143" i="16"/>
  <c r="C2144" i="16"/>
  <c r="V2144" i="16" s="1"/>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s="1"/>
  <c r="C2171" i="16"/>
  <c r="V2171" i="16" s="1"/>
  <c r="C2172" i="16"/>
  <c r="V2172" i="16"/>
  <c r="J2172" i="16" s="1"/>
  <c r="C2173" i="16"/>
  <c r="C2174" i="16"/>
  <c r="V2174" i="16" s="1"/>
  <c r="C2175" i="16"/>
  <c r="C2176" i="16"/>
  <c r="V2176" i="16" s="1"/>
  <c r="C2177" i="16"/>
  <c r="C2178" i="16"/>
  <c r="V2178" i="16" s="1"/>
  <c r="J2178" i="16" s="1"/>
  <c r="C2179" i="16"/>
  <c r="C2180" i="16"/>
  <c r="V2180" i="16" s="1"/>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C2195" i="16"/>
  <c r="C2196" i="16"/>
  <c r="V2196" i="16" s="1"/>
  <c r="R2196" i="16" s="1"/>
  <c r="C2197" i="16"/>
  <c r="C2198" i="16"/>
  <c r="C2199" i="16"/>
  <c r="C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R2224" i="16" s="1"/>
  <c r="C2225" i="16"/>
  <c r="C2226" i="16"/>
  <c r="C2227" i="16"/>
  <c r="V2227" i="16" s="1"/>
  <c r="I2227" i="16" s="1"/>
  <c r="C2228" i="16"/>
  <c r="V2228" i="16" s="1"/>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s="1"/>
  <c r="G2266" i="16" s="1"/>
  <c r="C2267" i="16"/>
  <c r="C2268" i="16"/>
  <c r="V2268" i="16"/>
  <c r="G2268" i="16" s="1"/>
  <c r="C2269" i="16"/>
  <c r="C2270" i="16"/>
  <c r="C2271" i="16"/>
  <c r="C2272" i="16"/>
  <c r="V2272" i="16" s="1"/>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C2321" i="16"/>
  <c r="C2322" i="16"/>
  <c r="C2323" i="16"/>
  <c r="V2323" i="16" s="1"/>
  <c r="J2323" i="16" s="1"/>
  <c r="C2324" i="16"/>
  <c r="V2324" i="16" s="1"/>
  <c r="F2324" i="16" s="1"/>
  <c r="C2325" i="16"/>
  <c r="C2326" i="16"/>
  <c r="C2327" i="16"/>
  <c r="C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s="1"/>
  <c r="C2347" i="16"/>
  <c r="C2348" i="16"/>
  <c r="V2348" i="16"/>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C2379" i="16"/>
  <c r="C2380" i="16"/>
  <c r="V2380" i="16"/>
  <c r="J2380" i="16" s="1"/>
  <c r="C2381" i="16"/>
  <c r="C2382" i="16"/>
  <c r="V2382" i="16" s="1"/>
  <c r="G2382" i="16" s="1"/>
  <c r="C2383" i="16"/>
  <c r="V2383" i="16" s="1"/>
  <c r="C2384" i="16"/>
  <c r="C2385" i="16"/>
  <c r="C2386" i="16"/>
  <c r="V2386" i="16"/>
  <c r="C2387" i="16"/>
  <c r="C2388" i="16"/>
  <c r="V2388" i="16"/>
  <c r="C2389" i="16"/>
  <c r="C2390" i="16"/>
  <c r="C2391" i="16"/>
  <c r="C2392" i="16"/>
  <c r="V2392" i="16"/>
  <c r="C2393" i="16"/>
  <c r="C2394" i="16"/>
  <c r="V2394" i="16"/>
  <c r="C2395" i="16"/>
  <c r="C2396" i="16"/>
  <c r="V2396" i="16" s="1"/>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c r="C2453" i="16"/>
  <c r="C2454" i="16"/>
  <c r="C2455" i="16"/>
  <c r="C2456" i="16"/>
  <c r="V2456" i="16"/>
  <c r="F2456" i="16" s="1"/>
  <c r="C2457" i="16"/>
  <c r="C2458" i="16"/>
  <c r="V2458" i="16"/>
  <c r="F2458" i="16" s="1"/>
  <c r="C2459" i="16"/>
  <c r="C2460" i="16"/>
  <c r="V2460" i="16" s="1"/>
  <c r="F2460" i="16" s="1"/>
  <c r="C2461" i="16"/>
  <c r="C2462" i="16"/>
  <c r="V2462" i="16" s="1"/>
  <c r="J2462" i="16" s="1"/>
  <c r="C2463" i="16"/>
  <c r="C2464" i="16"/>
  <c r="V2464" i="16"/>
  <c r="C2465" i="16"/>
  <c r="C2466" i="16"/>
  <c r="C2467" i="16"/>
  <c r="C2468" i="16"/>
  <c r="V2468" i="16"/>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c r="G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c r="H2500" i="16" s="1"/>
  <c r="C2501" i="16"/>
  <c r="C2502" i="16"/>
  <c r="V2502" i="16"/>
  <c r="C2503" i="16"/>
  <c r="C2504" i="16"/>
  <c r="V2504" i="16"/>
  <c r="E2504" i="16" s="1"/>
  <c r="X2504" i="16" s="1"/>
  <c r="B15" i="10"/>
  <c r="G15" i="10" s="1"/>
  <c r="H15" i="10" s="1"/>
  <c r="F20"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82" i="16"/>
  <c r="AB583" i="16"/>
  <c r="AB587" i="16"/>
  <c r="AB594" i="16"/>
  <c r="AB602" i="16"/>
  <c r="AB610" i="16"/>
  <c r="AB618" i="16"/>
  <c r="AB626" i="16"/>
  <c r="AB634" i="16"/>
  <c r="AB642" i="16"/>
  <c r="AB650" i="16"/>
  <c r="AB654" i="16"/>
  <c r="AB662" i="16"/>
  <c r="AB670" i="16"/>
  <c r="AB678" i="16"/>
  <c r="AB686" i="16"/>
  <c r="AB694" i="16"/>
  <c r="AB702" i="16"/>
  <c r="AB710" i="16"/>
  <c r="AB711" i="16"/>
  <c r="AB715" i="16"/>
  <c r="AB722" i="16"/>
  <c r="AB730" i="16"/>
  <c r="AB738" i="16"/>
  <c r="AB746" i="16"/>
  <c r="AB754" i="16"/>
  <c r="AB762" i="16"/>
  <c r="AB770" i="16"/>
  <c r="AB778" i="16"/>
  <c r="AB782" i="16"/>
  <c r="AB790" i="16"/>
  <c r="AB798" i="16"/>
  <c r="AB806" i="16"/>
  <c r="AB814" i="16"/>
  <c r="AB822" i="16"/>
  <c r="AB830" i="16"/>
  <c r="AB838" i="16"/>
  <c r="AB839" i="16"/>
  <c r="AB843" i="16"/>
  <c r="AB850" i="16"/>
  <c r="AB858" i="16"/>
  <c r="AB866" i="16"/>
  <c r="AB874" i="16"/>
  <c r="AB882" i="16"/>
  <c r="AB890" i="16"/>
  <c r="AB898" i="16"/>
  <c r="AB906" i="16"/>
  <c r="AB910" i="16"/>
  <c r="AB918" i="16"/>
  <c r="AB926" i="16"/>
  <c r="AB934" i="16"/>
  <c r="AB942" i="16"/>
  <c r="AB950" i="16"/>
  <c r="AB958" i="16"/>
  <c r="AB966" i="16"/>
  <c r="AB967" i="16"/>
  <c r="AB971" i="16"/>
  <c r="AB978" i="16"/>
  <c r="AB986" i="16"/>
  <c r="AB994" i="16"/>
  <c r="AB1002" i="16"/>
  <c r="AB1010" i="16"/>
  <c r="AB1018" i="16"/>
  <c r="AB1026" i="16"/>
  <c r="AB1037" i="16"/>
  <c r="AB1038" i="16"/>
  <c r="AB1051" i="16"/>
  <c r="AB1057" i="16"/>
  <c r="AB1059" i="16"/>
  <c r="AB1062" i="16"/>
  <c r="AB1069" i="16"/>
  <c r="AB1078" i="16"/>
  <c r="AB1083" i="16"/>
  <c r="AB1097" i="16"/>
  <c r="AB1105" i="16"/>
  <c r="AB1107" i="16"/>
  <c r="AB1118" i="16"/>
  <c r="AB1125" i="16"/>
  <c r="AB1126" i="16"/>
  <c r="AB1131" i="16"/>
  <c r="AB1142" i="16"/>
  <c r="AB1147" i="16"/>
  <c r="AB1163" i="16"/>
  <c r="AB1179" i="16"/>
  <c r="AB1182" i="16"/>
  <c r="AB1198" i="16"/>
  <c r="AB1206" i="16"/>
  <c r="AB1217" i="16"/>
  <c r="AB1219" i="16"/>
  <c r="AB1227" i="16"/>
  <c r="AB1238" i="16"/>
  <c r="AB1243" i="16"/>
  <c r="AB1251" i="16"/>
  <c r="AB1257" i="16"/>
  <c r="AB1259" i="16"/>
  <c r="AB1262" i="16"/>
  <c r="AB1267" i="16"/>
  <c r="AB1270" i="16"/>
  <c r="AB1283" i="16"/>
  <c r="AB1286" i="16"/>
  <c r="AB1291" i="16"/>
  <c r="AB1310" i="16"/>
  <c r="AB1331" i="16"/>
  <c r="AB1353" i="16"/>
  <c r="AB1374" i="16"/>
  <c r="AB1406" i="16"/>
  <c r="AB1418" i="16"/>
  <c r="AB1441" i="16"/>
  <c r="AB1442" i="16"/>
  <c r="AB1451" i="16"/>
  <c r="AB1454" i="16"/>
  <c r="AB1459" i="16"/>
  <c r="AB1462" i="16"/>
  <c r="AB1466" i="16"/>
  <c r="AB1470" i="16"/>
  <c r="AB1474" i="16"/>
  <c r="AB1481" i="16"/>
  <c r="AB1491" i="16"/>
  <c r="AB1497" i="16"/>
  <c r="AB1498" i="16"/>
  <c r="AB1502" i="16"/>
  <c r="AB1507" i="16"/>
  <c r="AB1510" i="16"/>
  <c r="AB1518" i="16"/>
  <c r="AB1523" i="16"/>
  <c r="AB1526" i="16"/>
  <c r="AB1530" i="16"/>
  <c r="AB1534" i="16"/>
  <c r="AB1538" i="16"/>
  <c r="AB1546" i="16"/>
  <c r="AB1570" i="16"/>
  <c r="AB1579" i="16"/>
  <c r="AB1582" i="16"/>
  <c r="AB1587" i="16"/>
  <c r="AB1590" i="16"/>
  <c r="AB1594" i="16"/>
  <c r="AB1599" i="16"/>
  <c r="AB1606" i="16"/>
  <c r="AB1614" i="16"/>
  <c r="AB1630" i="16"/>
  <c r="AB1638" i="16"/>
  <c r="AB1654" i="16"/>
  <c r="AB1659" i="16"/>
  <c r="AB1666" i="16"/>
  <c r="AB1673" i="16"/>
  <c r="AB1674" i="16"/>
  <c r="AB1687" i="16"/>
  <c r="AB1691" i="16"/>
  <c r="AB1702" i="16"/>
  <c r="AB1707" i="16"/>
  <c r="AB1710" i="16"/>
  <c r="AB1715" i="16"/>
  <c r="AB1721" i="16"/>
  <c r="AB1722" i="16"/>
  <c r="AB1726" i="16"/>
  <c r="AB1731" i="16"/>
  <c r="AB1739" i="16"/>
  <c r="AB1745" i="16"/>
  <c r="AB1746" i="16"/>
  <c r="AB1751" i="16"/>
  <c r="AB1758" i="16"/>
  <c r="AB1762" i="16"/>
  <c r="AB1771" i="16"/>
  <c r="AB1774" i="16"/>
  <c r="AB1779" i="16"/>
  <c r="AB1786" i="16"/>
  <c r="AB1791" i="16"/>
  <c r="AB1794" i="16"/>
  <c r="AB1801" i="16"/>
  <c r="AB1814" i="16"/>
  <c r="AB1818" i="16"/>
  <c r="AB1823" i="16"/>
  <c r="AB1834" i="16"/>
  <c r="AB1854" i="16"/>
  <c r="AB1858" i="16"/>
  <c r="AB1874" i="16"/>
  <c r="AB1882" i="16"/>
  <c r="AB1894" i="16"/>
  <c r="AB1902" i="16"/>
  <c r="AB1913" i="16"/>
  <c r="AB1914" i="16"/>
  <c r="AB1923" i="16"/>
  <c r="AB1938" i="16"/>
  <c r="AB1951" i="16"/>
  <c r="AB1963" i="16"/>
  <c r="AB1975" i="16"/>
  <c r="AB1982" i="16"/>
  <c r="AB1985" i="16"/>
  <c r="AB1986" i="16"/>
  <c r="AB2001" i="16"/>
  <c r="AB2002" i="16"/>
  <c r="AB2015" i="16"/>
  <c r="AB2022" i="16"/>
  <c r="AB2030" i="16"/>
  <c r="AB2046" i="16"/>
  <c r="AB2054" i="16"/>
  <c r="AB2075" i="16"/>
  <c r="AB2091" i="16"/>
  <c r="AB2107" i="16"/>
  <c r="AB2178" i="16"/>
  <c r="AB2218" i="16"/>
  <c r="AB2255" i="16"/>
  <c r="AB2291" i="16"/>
  <c r="AB2330" i="16"/>
  <c r="AB2366" i="16"/>
  <c r="AB2430" i="16"/>
  <c r="AB247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AB596" i="16" s="1"/>
  <c r="B597" i="16"/>
  <c r="B598" i="16"/>
  <c r="B599" i="16"/>
  <c r="B600" i="16"/>
  <c r="B601" i="16"/>
  <c r="B602" i="16"/>
  <c r="B603" i="16"/>
  <c r="B604" i="16"/>
  <c r="B605" i="16"/>
  <c r="B606" i="16"/>
  <c r="B607" i="16"/>
  <c r="B608" i="16"/>
  <c r="B609" i="16"/>
  <c r="B610" i="16"/>
  <c r="B611" i="16"/>
  <c r="B612" i="16"/>
  <c r="AB612" i="16" s="1"/>
  <c r="B613" i="16"/>
  <c r="B614" i="16"/>
  <c r="B615" i="16"/>
  <c r="B616" i="16"/>
  <c r="B617" i="16"/>
  <c r="B618" i="16"/>
  <c r="B619" i="16"/>
  <c r="B620" i="16"/>
  <c r="B621" i="16"/>
  <c r="B622" i="16"/>
  <c r="B623" i="16"/>
  <c r="B624" i="16"/>
  <c r="B625" i="16"/>
  <c r="B626" i="16"/>
  <c r="B627" i="16"/>
  <c r="B628" i="16"/>
  <c r="AB628" i="16" s="1"/>
  <c r="B629" i="16"/>
  <c r="B630" i="16"/>
  <c r="B631" i="16"/>
  <c r="B632" i="16"/>
  <c r="B633" i="16"/>
  <c r="B634" i="16"/>
  <c r="B635" i="16"/>
  <c r="B636" i="16"/>
  <c r="B637" i="16"/>
  <c r="B638" i="16"/>
  <c r="B639" i="16"/>
  <c r="B640" i="16"/>
  <c r="B641" i="16"/>
  <c r="B642" i="16"/>
  <c r="B643" i="16"/>
  <c r="B644" i="16"/>
  <c r="AB644" i="16" s="1"/>
  <c r="B645" i="16"/>
  <c r="B646" i="16"/>
  <c r="B647" i="16"/>
  <c r="B648" i="16"/>
  <c r="AB648" i="16" s="1"/>
  <c r="B649" i="16"/>
  <c r="B650" i="16"/>
  <c r="B651" i="16"/>
  <c r="B652" i="16"/>
  <c r="B653" i="16"/>
  <c r="B654" i="16"/>
  <c r="B655" i="16"/>
  <c r="B656" i="16"/>
  <c r="AB656" i="16" s="1"/>
  <c r="B657" i="16"/>
  <c r="B658" i="16"/>
  <c r="B659" i="16"/>
  <c r="B660" i="16"/>
  <c r="B661" i="16"/>
  <c r="B662" i="16"/>
  <c r="B663" i="16"/>
  <c r="B664" i="16"/>
  <c r="B665" i="16"/>
  <c r="B666" i="16"/>
  <c r="B667" i="16"/>
  <c r="B668" i="16"/>
  <c r="B669" i="16"/>
  <c r="B670" i="16"/>
  <c r="B671" i="16"/>
  <c r="B672" i="16"/>
  <c r="AB672" i="16" s="1"/>
  <c r="B673" i="16"/>
  <c r="B674" i="16"/>
  <c r="B675" i="16"/>
  <c r="B676" i="16"/>
  <c r="B677" i="16"/>
  <c r="B678" i="16"/>
  <c r="B679" i="16"/>
  <c r="B680" i="16"/>
  <c r="B681" i="16"/>
  <c r="B682" i="16"/>
  <c r="B683" i="16"/>
  <c r="B684" i="16"/>
  <c r="B685" i="16"/>
  <c r="B686" i="16"/>
  <c r="B687" i="16"/>
  <c r="B688" i="16"/>
  <c r="AB688" i="16" s="1"/>
  <c r="B689" i="16"/>
  <c r="B690" i="16"/>
  <c r="B691" i="16"/>
  <c r="B692" i="16"/>
  <c r="B693" i="16"/>
  <c r="B694" i="16"/>
  <c r="B695" i="16"/>
  <c r="B696" i="16"/>
  <c r="B697" i="16"/>
  <c r="B698" i="16"/>
  <c r="B699" i="16"/>
  <c r="B700" i="16"/>
  <c r="B701" i="16"/>
  <c r="B702" i="16"/>
  <c r="B703" i="16"/>
  <c r="B704" i="16"/>
  <c r="AB704" i="16" s="1"/>
  <c r="B705" i="16"/>
  <c r="B706" i="16"/>
  <c r="B707" i="16"/>
  <c r="B708" i="16"/>
  <c r="B709" i="16"/>
  <c r="B710" i="16"/>
  <c r="B711" i="16"/>
  <c r="B712" i="16"/>
  <c r="B713" i="16"/>
  <c r="B714" i="16"/>
  <c r="B715" i="16"/>
  <c r="B716" i="16"/>
  <c r="AB716" i="16" s="1"/>
  <c r="B717" i="16"/>
  <c r="B718" i="16"/>
  <c r="B719" i="16"/>
  <c r="B720" i="16"/>
  <c r="B721" i="16"/>
  <c r="B722" i="16"/>
  <c r="B723" i="16"/>
  <c r="B724" i="16"/>
  <c r="B725" i="16"/>
  <c r="B726" i="16"/>
  <c r="B727" i="16"/>
  <c r="B728" i="16"/>
  <c r="B729" i="16"/>
  <c r="B730" i="16"/>
  <c r="B731" i="16"/>
  <c r="B732" i="16"/>
  <c r="AB732" i="16" s="1"/>
  <c r="B733" i="16"/>
  <c r="B734" i="16"/>
  <c r="B735" i="16"/>
  <c r="B736" i="16"/>
  <c r="B737" i="16"/>
  <c r="B738" i="16"/>
  <c r="B739" i="16"/>
  <c r="B740" i="16"/>
  <c r="B741" i="16"/>
  <c r="B742" i="16"/>
  <c r="B743" i="16"/>
  <c r="B744" i="16"/>
  <c r="B745" i="16"/>
  <c r="B746" i="16"/>
  <c r="B747" i="16"/>
  <c r="B748" i="16"/>
  <c r="AB748" i="16" s="1"/>
  <c r="B749" i="16"/>
  <c r="B750" i="16"/>
  <c r="B751" i="16"/>
  <c r="B752" i="16"/>
  <c r="B753" i="16"/>
  <c r="B754" i="16"/>
  <c r="B755" i="16"/>
  <c r="B756" i="16"/>
  <c r="B757" i="16"/>
  <c r="B758" i="16"/>
  <c r="B759" i="16"/>
  <c r="B760" i="16"/>
  <c r="B761" i="16"/>
  <c r="B762" i="16"/>
  <c r="B763" i="16"/>
  <c r="B764" i="16"/>
  <c r="AB764" i="16" s="1"/>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AB792" i="16" s="1"/>
  <c r="B793" i="16"/>
  <c r="B794" i="16"/>
  <c r="B795" i="16"/>
  <c r="B796" i="16"/>
  <c r="B797" i="16"/>
  <c r="B798" i="16"/>
  <c r="B799" i="16"/>
  <c r="B800" i="16"/>
  <c r="B801" i="16"/>
  <c r="B802" i="16"/>
  <c r="B803" i="16"/>
  <c r="B804" i="16"/>
  <c r="B805" i="16"/>
  <c r="B806" i="16"/>
  <c r="B807" i="16"/>
  <c r="B808" i="16"/>
  <c r="AB808" i="16" s="1"/>
  <c r="B809" i="16"/>
  <c r="B810" i="16"/>
  <c r="B811" i="16"/>
  <c r="B812" i="16"/>
  <c r="B813" i="16"/>
  <c r="B814" i="16"/>
  <c r="B815" i="16"/>
  <c r="B816" i="16"/>
  <c r="B817" i="16"/>
  <c r="B818" i="16"/>
  <c r="B819" i="16"/>
  <c r="B820" i="16"/>
  <c r="B821" i="16"/>
  <c r="B822" i="16"/>
  <c r="B823" i="16"/>
  <c r="B824" i="16"/>
  <c r="AB824" i="16" s="1"/>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AB852" i="16" s="1"/>
  <c r="B853" i="16"/>
  <c r="B854" i="16"/>
  <c r="B855" i="16"/>
  <c r="B856" i="16"/>
  <c r="B857" i="16"/>
  <c r="B858" i="16"/>
  <c r="B859" i="16"/>
  <c r="B860" i="16"/>
  <c r="B861" i="16"/>
  <c r="B862" i="16"/>
  <c r="B863" i="16"/>
  <c r="B864" i="16"/>
  <c r="B865" i="16"/>
  <c r="B866" i="16"/>
  <c r="B867" i="16"/>
  <c r="B868" i="16"/>
  <c r="AB868" i="16" s="1"/>
  <c r="B869" i="16"/>
  <c r="B870" i="16"/>
  <c r="B871" i="16"/>
  <c r="B872" i="16"/>
  <c r="B873" i="16"/>
  <c r="B874" i="16"/>
  <c r="B875" i="16"/>
  <c r="B876" i="16"/>
  <c r="B877" i="16"/>
  <c r="B878" i="16"/>
  <c r="B879" i="16"/>
  <c r="B880" i="16"/>
  <c r="B881" i="16"/>
  <c r="B882" i="16"/>
  <c r="B883" i="16"/>
  <c r="B884" i="16"/>
  <c r="AB884" i="16" s="1"/>
  <c r="B885" i="16"/>
  <c r="B886" i="16"/>
  <c r="B887" i="16"/>
  <c r="B888" i="16"/>
  <c r="B889" i="16"/>
  <c r="B890" i="16"/>
  <c r="B891" i="16"/>
  <c r="B892" i="16"/>
  <c r="B893" i="16"/>
  <c r="B894" i="16"/>
  <c r="B895" i="16"/>
  <c r="B896" i="16"/>
  <c r="B897" i="16"/>
  <c r="B898" i="16"/>
  <c r="B899" i="16"/>
  <c r="B900" i="16"/>
  <c r="AB900" i="16" s="1"/>
  <c r="B901" i="16"/>
  <c r="B902" i="16"/>
  <c r="B903" i="16"/>
  <c r="B904" i="16"/>
  <c r="AB904" i="16" s="1"/>
  <c r="B905" i="16"/>
  <c r="B906" i="16"/>
  <c r="B907" i="16"/>
  <c r="B908" i="16"/>
  <c r="B909" i="16"/>
  <c r="B910" i="16"/>
  <c r="B911" i="16"/>
  <c r="B912" i="16"/>
  <c r="AB912" i="16" s="1"/>
  <c r="B913" i="16"/>
  <c r="B914" i="16"/>
  <c r="B915" i="16"/>
  <c r="B916" i="16"/>
  <c r="B917" i="16"/>
  <c r="B918" i="16"/>
  <c r="B919" i="16"/>
  <c r="B920" i="16"/>
  <c r="B921" i="16"/>
  <c r="B922" i="16"/>
  <c r="B923" i="16"/>
  <c r="B924" i="16"/>
  <c r="B925" i="16"/>
  <c r="B926" i="16"/>
  <c r="B927" i="16"/>
  <c r="B928" i="16"/>
  <c r="AB928" i="16" s="1"/>
  <c r="B929" i="16"/>
  <c r="B930" i="16"/>
  <c r="B931" i="16"/>
  <c r="B932" i="16"/>
  <c r="B933" i="16"/>
  <c r="B934" i="16"/>
  <c r="B935" i="16"/>
  <c r="B936" i="16"/>
  <c r="B937" i="16"/>
  <c r="B938" i="16"/>
  <c r="B939" i="16"/>
  <c r="B940" i="16"/>
  <c r="B941" i="16"/>
  <c r="B942" i="16"/>
  <c r="B943" i="16"/>
  <c r="B944" i="16"/>
  <c r="AB944" i="16" s="1"/>
  <c r="B945" i="16"/>
  <c r="B946" i="16"/>
  <c r="B947" i="16"/>
  <c r="B948" i="16"/>
  <c r="B949" i="16"/>
  <c r="B950" i="16"/>
  <c r="B951" i="16"/>
  <c r="B952" i="16"/>
  <c r="B953" i="16"/>
  <c r="B954" i="16"/>
  <c r="B955" i="16"/>
  <c r="B956" i="16"/>
  <c r="B957" i="16"/>
  <c r="B958" i="16"/>
  <c r="B959" i="16"/>
  <c r="B960" i="16"/>
  <c r="AB960" i="16" s="1"/>
  <c r="B961" i="16"/>
  <c r="B962" i="16"/>
  <c r="B963" i="16"/>
  <c r="B964" i="16"/>
  <c r="B965" i="16"/>
  <c r="B966" i="16"/>
  <c r="B967" i="16"/>
  <c r="B968" i="16"/>
  <c r="B969" i="16"/>
  <c r="B970" i="16"/>
  <c r="B971" i="16"/>
  <c r="B972" i="16"/>
  <c r="AB972" i="16" s="1"/>
  <c r="B973" i="16"/>
  <c r="B974" i="16"/>
  <c r="B975" i="16"/>
  <c r="B976" i="16"/>
  <c r="B977" i="16"/>
  <c r="B978" i="16"/>
  <c r="B979" i="16"/>
  <c r="B980" i="16"/>
  <c r="B981" i="16"/>
  <c r="B982" i="16"/>
  <c r="B983" i="16"/>
  <c r="B984" i="16"/>
  <c r="B985" i="16"/>
  <c r="B986" i="16"/>
  <c r="B987" i="16"/>
  <c r="B988" i="16"/>
  <c r="AB988" i="16" s="1"/>
  <c r="B989" i="16"/>
  <c r="B990" i="16"/>
  <c r="B991" i="16"/>
  <c r="B992" i="16"/>
  <c r="B993" i="16"/>
  <c r="B994" i="16"/>
  <c r="B995" i="16"/>
  <c r="B996" i="16"/>
  <c r="B997" i="16"/>
  <c r="B998" i="16"/>
  <c r="B999" i="16"/>
  <c r="B1000" i="16"/>
  <c r="B1001" i="16"/>
  <c r="B1002" i="16"/>
  <c r="B1003" i="16"/>
  <c r="B1004" i="16"/>
  <c r="AB1004" i="16" s="1"/>
  <c r="B1005" i="16"/>
  <c r="B1006" i="16"/>
  <c r="B1007" i="16"/>
  <c r="B1008" i="16"/>
  <c r="B1009" i="16"/>
  <c r="B1010" i="16"/>
  <c r="B1011" i="16"/>
  <c r="B1012" i="16"/>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AB1044" i="16" s="1"/>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AB1088" i="16" s="1"/>
  <c r="B1089" i="16"/>
  <c r="B1090" i="16"/>
  <c r="B1091" i="16"/>
  <c r="B1092" i="16"/>
  <c r="B1093" i="16"/>
  <c r="B1094" i="16"/>
  <c r="AB1094" i="16" s="1"/>
  <c r="B1095" i="16"/>
  <c r="B1096" i="16"/>
  <c r="B1097" i="16"/>
  <c r="B1098" i="16"/>
  <c r="B1099" i="16"/>
  <c r="B1100" i="16"/>
  <c r="AB1100" i="16" s="1"/>
  <c r="B1101" i="16"/>
  <c r="B1102" i="16"/>
  <c r="B1103" i="16"/>
  <c r="B1104" i="16"/>
  <c r="B1105" i="16"/>
  <c r="B1106" i="16"/>
  <c r="B1107" i="16"/>
  <c r="B1108" i="16"/>
  <c r="B1109" i="16"/>
  <c r="B1110" i="16"/>
  <c r="AB1110" i="16" s="1"/>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AB1134" i="16" s="1"/>
  <c r="B1135" i="16"/>
  <c r="B1136" i="16"/>
  <c r="B1137" i="16"/>
  <c r="B1138" i="16"/>
  <c r="B1139" i="16"/>
  <c r="B1140" i="16"/>
  <c r="B1141" i="16"/>
  <c r="AB1141" i="16" s="1"/>
  <c r="B1142" i="16"/>
  <c r="B1143" i="16"/>
  <c r="B1144" i="16"/>
  <c r="B1145" i="16"/>
  <c r="B1146" i="16"/>
  <c r="B1147" i="16"/>
  <c r="B1148" i="16"/>
  <c r="AB1148" i="16" s="1"/>
  <c r="B1149" i="16"/>
  <c r="B1150" i="16"/>
  <c r="AB1150" i="16" s="1"/>
  <c r="B1151" i="16"/>
  <c r="B1152" i="16"/>
  <c r="AB1152" i="16" s="1"/>
  <c r="B1153" i="16"/>
  <c r="B1154" i="16"/>
  <c r="B1155" i="16"/>
  <c r="B1156" i="16"/>
  <c r="B1157" i="16"/>
  <c r="B1158" i="16"/>
  <c r="B1159" i="16"/>
  <c r="B1160" i="16"/>
  <c r="B1161" i="16"/>
  <c r="B1162" i="16"/>
  <c r="B1163" i="16"/>
  <c r="B1164" i="16"/>
  <c r="B1165" i="16"/>
  <c r="B1166" i="16"/>
  <c r="B1167" i="16"/>
  <c r="B1168" i="16"/>
  <c r="B1169" i="16"/>
  <c r="AB1169" i="16" s="1"/>
  <c r="B1170" i="16"/>
  <c r="B1171" i="16"/>
  <c r="B1172" i="16"/>
  <c r="B1173" i="16"/>
  <c r="B1174" i="16"/>
  <c r="AB1174" i="16" s="1"/>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AB1212" i="16" s="1"/>
  <c r="B1213" i="16"/>
  <c r="B1214" i="16"/>
  <c r="B1215" i="16"/>
  <c r="B1216" i="16"/>
  <c r="B1217" i="16"/>
  <c r="B1218" i="16"/>
  <c r="B1219" i="16"/>
  <c r="B1220" i="16"/>
  <c r="B1221" i="16"/>
  <c r="B1222" i="16"/>
  <c r="B1223" i="16"/>
  <c r="B1224" i="16"/>
  <c r="B1225" i="16"/>
  <c r="B1226" i="16"/>
  <c r="B1227" i="16"/>
  <c r="B1228" i="16"/>
  <c r="B1229" i="16"/>
  <c r="B1230" i="16"/>
  <c r="AB1230" i="16" s="1"/>
  <c r="B1231" i="16"/>
  <c r="B1232" i="16"/>
  <c r="B1233" i="16"/>
  <c r="B1234" i="16"/>
  <c r="B1235" i="16"/>
  <c r="B1236" i="16"/>
  <c r="B1237" i="16"/>
  <c r="AB1237" i="16" s="1"/>
  <c r="B1238" i="16"/>
  <c r="B1239" i="16"/>
  <c r="B1240" i="16"/>
  <c r="B1241" i="16"/>
  <c r="B1242" i="16"/>
  <c r="B1243" i="16"/>
  <c r="B1244" i="16"/>
  <c r="AB1244" i="16" s="1"/>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AB1272" i="16" s="1"/>
  <c r="B1273" i="16"/>
  <c r="B1274" i="16"/>
  <c r="B1275" i="16"/>
  <c r="B1276" i="16"/>
  <c r="AB1276" i="16" s="1"/>
  <c r="B1277" i="16"/>
  <c r="B1278" i="16"/>
  <c r="B1279" i="16"/>
  <c r="B1280" i="16"/>
  <c r="B1281" i="16"/>
  <c r="B1282" i="16"/>
  <c r="B1283" i="16"/>
  <c r="B1284" i="16"/>
  <c r="B1285" i="16"/>
  <c r="B1286" i="16"/>
  <c r="B1287" i="16"/>
  <c r="B1288" i="16"/>
  <c r="B1289" i="16"/>
  <c r="B1290" i="16"/>
  <c r="B1291" i="16"/>
  <c r="B1292" i="16"/>
  <c r="B1293" i="16"/>
  <c r="B1294" i="16"/>
  <c r="AB1294" i="16" s="1"/>
  <c r="B1295" i="16"/>
  <c r="B1296" i="16"/>
  <c r="B1297" i="16"/>
  <c r="B1298" i="16"/>
  <c r="B1299" i="16"/>
  <c r="B1300" i="16"/>
  <c r="B1301" i="16"/>
  <c r="AB1301" i="16" s="1"/>
  <c r="B1302" i="16"/>
  <c r="B1303" i="16"/>
  <c r="B1304" i="16"/>
  <c r="B1305" i="16"/>
  <c r="B1306" i="16"/>
  <c r="B1307" i="16"/>
  <c r="B1308" i="16"/>
  <c r="B1309" i="16"/>
  <c r="B1310" i="16"/>
  <c r="B1311" i="16"/>
  <c r="B1312" i="16"/>
  <c r="B1313" i="16"/>
  <c r="B1314" i="16"/>
  <c r="B1315" i="16"/>
  <c r="B1316" i="16"/>
  <c r="B1317" i="16"/>
  <c r="AB1317" i="16" s="1"/>
  <c r="B1318" i="16"/>
  <c r="B1319" i="16"/>
  <c r="B1320" i="16"/>
  <c r="B1321" i="16"/>
  <c r="B1322" i="16"/>
  <c r="B1323" i="16"/>
  <c r="B1324" i="16"/>
  <c r="B1325" i="16"/>
  <c r="B1326" i="16"/>
  <c r="B1327" i="16"/>
  <c r="B1328" i="16"/>
  <c r="B1329" i="16"/>
  <c r="B1330" i="16"/>
  <c r="B1331" i="16"/>
  <c r="B1332" i="16"/>
  <c r="B1333" i="16"/>
  <c r="B1334" i="16"/>
  <c r="AB1334" i="16" s="1"/>
  <c r="B1335" i="16"/>
  <c r="B1336" i="16"/>
  <c r="B1337" i="16"/>
  <c r="B1338" i="16"/>
  <c r="B1339" i="16"/>
  <c r="AB1339" i="16" s="1"/>
  <c r="B1340" i="16"/>
  <c r="B1341" i="16"/>
  <c r="B1342" i="16"/>
  <c r="AB1342" i="16" s="1"/>
  <c r="B1343" i="16"/>
  <c r="B1344" i="16"/>
  <c r="AB1344" i="16" s="1"/>
  <c r="B1345" i="16"/>
  <c r="B1346" i="16"/>
  <c r="B1347" i="16"/>
  <c r="B1348" i="16"/>
  <c r="B1349" i="16"/>
  <c r="B1350" i="16"/>
  <c r="B1351" i="16"/>
  <c r="B1352" i="16"/>
  <c r="B1353" i="16"/>
  <c r="B1354" i="16"/>
  <c r="B1355" i="16"/>
  <c r="AB1355" i="16" s="1"/>
  <c r="B1356" i="16"/>
  <c r="B1357" i="16"/>
  <c r="B1358" i="16"/>
  <c r="B1359" i="16"/>
  <c r="B1360" i="16"/>
  <c r="B1361" i="16"/>
  <c r="B1362" i="16"/>
  <c r="B1363" i="16"/>
  <c r="B1364" i="16"/>
  <c r="B1365" i="16"/>
  <c r="AB1365" i="16" s="1"/>
  <c r="B1366" i="16"/>
  <c r="B1367" i="16"/>
  <c r="B1368" i="16"/>
  <c r="B1369" i="16"/>
  <c r="B1370" i="16"/>
  <c r="B1371" i="16"/>
  <c r="B1372" i="16"/>
  <c r="B1373" i="16"/>
  <c r="B1374" i="16"/>
  <c r="B1375" i="16"/>
  <c r="B1376" i="16"/>
  <c r="B1377" i="16"/>
  <c r="B1378" i="16"/>
  <c r="B1379" i="16"/>
  <c r="B1380" i="16"/>
  <c r="B1381" i="16"/>
  <c r="B1382" i="16"/>
  <c r="AB1382" i="16" s="1"/>
  <c r="B1383" i="16"/>
  <c r="B1384" i="16"/>
  <c r="AB1384" i="16" s="1"/>
  <c r="B1385" i="16"/>
  <c r="B1386" i="16"/>
  <c r="B1387" i="16"/>
  <c r="B1388" i="16"/>
  <c r="B1389" i="16"/>
  <c r="B1390" i="16"/>
  <c r="AB1390" i="16" s="1"/>
  <c r="B1391" i="16"/>
  <c r="B1392" i="16"/>
  <c r="B1393" i="16"/>
  <c r="B1394" i="16"/>
  <c r="B1395" i="16"/>
  <c r="B1396" i="16"/>
  <c r="B1397" i="16"/>
  <c r="B1398" i="16"/>
  <c r="AB1398" i="16" s="1"/>
  <c r="B1399" i="16"/>
  <c r="B1400" i="16"/>
  <c r="B1401" i="16"/>
  <c r="AB1401" i="16" s="1"/>
  <c r="B1402" i="16"/>
  <c r="B1403" i="16"/>
  <c r="B1404" i="16"/>
  <c r="B1405" i="16"/>
  <c r="B1406" i="16"/>
  <c r="B1407" i="16"/>
  <c r="B1408" i="16"/>
  <c r="AB1408" i="16" s="1"/>
  <c r="B1409" i="16"/>
  <c r="B1410" i="16"/>
  <c r="B1411" i="16"/>
  <c r="B1412" i="16"/>
  <c r="B1413" i="16"/>
  <c r="B1414" i="16"/>
  <c r="AB1414" i="16" s="1"/>
  <c r="B1415" i="16"/>
  <c r="B1416" i="16"/>
  <c r="B1417" i="16"/>
  <c r="AB1417" i="16" s="1"/>
  <c r="B1418" i="16"/>
  <c r="B1419" i="16"/>
  <c r="B1420" i="16"/>
  <c r="B1421" i="16"/>
  <c r="B1422" i="16"/>
  <c r="AB1422" i="16" s="1"/>
  <c r="B1423" i="16"/>
  <c r="B1424" i="16"/>
  <c r="B1425" i="16"/>
  <c r="B1426" i="16"/>
  <c r="B1427" i="16"/>
  <c r="B1428" i="16"/>
  <c r="B1429" i="16"/>
  <c r="B1430" i="16"/>
  <c r="B1431" i="16"/>
  <c r="B1432" i="16"/>
  <c r="B1433" i="16"/>
  <c r="AB1433" i="16" s="1"/>
  <c r="B1434" i="16"/>
  <c r="B1435" i="16"/>
  <c r="B1436" i="16"/>
  <c r="B1437" i="16"/>
  <c r="B1438" i="16"/>
  <c r="AB1438" i="16" s="1"/>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AB1465" i="16" s="1"/>
  <c r="B1466" i="16"/>
  <c r="B1467" i="16"/>
  <c r="B1468" i="16"/>
  <c r="B1469" i="16"/>
  <c r="B1470" i="16"/>
  <c r="B1471" i="16"/>
  <c r="AB1471" i="16" s="1"/>
  <c r="B1472" i="16"/>
  <c r="B1473" i="16"/>
  <c r="B1474" i="16"/>
  <c r="B1475" i="16"/>
  <c r="B1476" i="16"/>
  <c r="B1477" i="16"/>
  <c r="B1478" i="16"/>
  <c r="AB1478" i="16" s="1"/>
  <c r="B1479" i="16"/>
  <c r="B1480" i="16"/>
  <c r="B1481" i="16"/>
  <c r="B1482" i="16"/>
  <c r="B1483" i="16"/>
  <c r="AB1483" i="16" s="1"/>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AB1506" i="16" s="1"/>
  <c r="B1507" i="16"/>
  <c r="B1508" i="16"/>
  <c r="B1509" i="16"/>
  <c r="B1510" i="16"/>
  <c r="B1511" i="16"/>
  <c r="B1512" i="16"/>
  <c r="B1513" i="16"/>
  <c r="B1514" i="16"/>
  <c r="B1515" i="16"/>
  <c r="B1516" i="16"/>
  <c r="B1517" i="16"/>
  <c r="B1518" i="16"/>
  <c r="B1519" i="16"/>
  <c r="B1520" i="16"/>
  <c r="B1521" i="16"/>
  <c r="B1522" i="16"/>
  <c r="AB1522" i="16" s="1"/>
  <c r="B1523" i="16"/>
  <c r="B1524" i="16"/>
  <c r="B1525" i="16"/>
  <c r="B1526" i="16"/>
  <c r="B1527" i="16"/>
  <c r="B1528" i="16"/>
  <c r="B1529" i="16"/>
  <c r="AB1529" i="16" s="1"/>
  <c r="B1530" i="16"/>
  <c r="B1531" i="16"/>
  <c r="B1532" i="16"/>
  <c r="B1533" i="16"/>
  <c r="B1534" i="16"/>
  <c r="B1535" i="16"/>
  <c r="AB1535" i="16" s="1"/>
  <c r="B1536" i="16"/>
  <c r="B1537" i="16"/>
  <c r="B1538" i="16"/>
  <c r="B1539" i="16"/>
  <c r="B1540" i="16"/>
  <c r="B1541" i="16"/>
  <c r="B1542" i="16"/>
  <c r="B1543" i="16"/>
  <c r="B1544" i="16"/>
  <c r="B1545" i="16"/>
  <c r="B1546" i="16"/>
  <c r="B1547" i="16"/>
  <c r="AB1547" i="16" s="1"/>
  <c r="B1548" i="16"/>
  <c r="B1549" i="16"/>
  <c r="B1550" i="16"/>
  <c r="B1551" i="16"/>
  <c r="B1552" i="16"/>
  <c r="B1553" i="16"/>
  <c r="AB1553" i="16" s="1"/>
  <c r="B1554" i="16"/>
  <c r="B1555" i="16"/>
  <c r="B1556" i="16"/>
  <c r="B1557" i="16"/>
  <c r="B1558" i="16"/>
  <c r="AB1558" i="16" s="1"/>
  <c r="B1559" i="16"/>
  <c r="B1560" i="16"/>
  <c r="B1561" i="16"/>
  <c r="B1562" i="16"/>
  <c r="B1563" i="16"/>
  <c r="B1564" i="16"/>
  <c r="AB1564" i="16" s="1"/>
  <c r="B1565" i="16"/>
  <c r="B1566" i="16"/>
  <c r="B1567" i="16"/>
  <c r="B1568" i="16"/>
  <c r="B1569" i="16"/>
  <c r="B1570" i="16"/>
  <c r="B1571" i="16"/>
  <c r="AB1571" i="16" s="1"/>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AB1598" i="16" s="1"/>
  <c r="B1599" i="16"/>
  <c r="B1600" i="16"/>
  <c r="B1601" i="16"/>
  <c r="B1602" i="16"/>
  <c r="B1603" i="16"/>
  <c r="B1604" i="16"/>
  <c r="AB1604" i="16" s="1"/>
  <c r="B1605" i="16"/>
  <c r="B1606" i="16"/>
  <c r="B1607" i="16"/>
  <c r="B1608" i="16"/>
  <c r="B1609" i="16"/>
  <c r="B1610" i="16"/>
  <c r="B1611" i="16"/>
  <c r="B1612" i="16"/>
  <c r="B1613" i="16"/>
  <c r="B1614" i="16"/>
  <c r="B1615" i="16"/>
  <c r="B1616" i="16"/>
  <c r="AB1616" i="16" s="1"/>
  <c r="B1617" i="16"/>
  <c r="B1618" i="16"/>
  <c r="B1619" i="16"/>
  <c r="B1620" i="16"/>
  <c r="B1621" i="16"/>
  <c r="B1622" i="16"/>
  <c r="AB1622" i="16" s="1"/>
  <c r="B1623" i="16"/>
  <c r="B1624" i="16"/>
  <c r="AB1624" i="16" s="1"/>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AB1646" i="16" s="1"/>
  <c r="B1647" i="16"/>
  <c r="B1648" i="16"/>
  <c r="B1649" i="16"/>
  <c r="B1650" i="16"/>
  <c r="B1651" i="16"/>
  <c r="B1652" i="16"/>
  <c r="B1653" i="16"/>
  <c r="B1654" i="16"/>
  <c r="B1655" i="16"/>
  <c r="B1656" i="16"/>
  <c r="B1657" i="16"/>
  <c r="B1658" i="16"/>
  <c r="AB1658" i="16" s="1"/>
  <c r="B1659" i="16"/>
  <c r="B1660" i="16"/>
  <c r="AB1660" i="16" s="1"/>
  <c r="B1661" i="16"/>
  <c r="B1662" i="16"/>
  <c r="B1663" i="16"/>
  <c r="B1664" i="16"/>
  <c r="AB1664" i="16" s="1"/>
  <c r="B1665" i="16"/>
  <c r="B1666" i="16"/>
  <c r="B1667" i="16"/>
  <c r="B1668" i="16"/>
  <c r="B1669" i="16"/>
  <c r="B1670" i="16"/>
  <c r="AB1670" i="16" s="1"/>
  <c r="B1671" i="16"/>
  <c r="B1672" i="16"/>
  <c r="B1673" i="16"/>
  <c r="B1674" i="16"/>
  <c r="B1675" i="16"/>
  <c r="B1676" i="16"/>
  <c r="B1677" i="16"/>
  <c r="B1678" i="16"/>
  <c r="AB1678" i="16" s="1"/>
  <c r="B1679" i="16"/>
  <c r="B1680" i="16"/>
  <c r="AB1680" i="16" s="1"/>
  <c r="B1681" i="16"/>
  <c r="B1682" i="16"/>
  <c r="B1683" i="16"/>
  <c r="B1684" i="16"/>
  <c r="B1685" i="16"/>
  <c r="B1686" i="16"/>
  <c r="AB1686" i="16" s="1"/>
  <c r="B1687" i="16"/>
  <c r="B1688" i="16"/>
  <c r="AB1688" i="16" s="1"/>
  <c r="B1689" i="16"/>
  <c r="B1690" i="16"/>
  <c r="AB1690" i="16" s="1"/>
  <c r="B1691" i="16"/>
  <c r="B1692" i="16"/>
  <c r="B1693" i="16"/>
  <c r="B1694" i="16"/>
  <c r="B1695" i="16"/>
  <c r="B1696" i="16"/>
  <c r="B1697" i="16"/>
  <c r="B1698" i="16"/>
  <c r="B1699" i="16"/>
  <c r="B1700" i="16"/>
  <c r="AB1700" i="16" s="1"/>
  <c r="B1701" i="16"/>
  <c r="B1702" i="16"/>
  <c r="B1703" i="16"/>
  <c r="B1704" i="16"/>
  <c r="B1705" i="16"/>
  <c r="B1706" i="16"/>
  <c r="AB1706" i="16" s="1"/>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AB1730" i="16" s="1"/>
  <c r="B1731" i="16"/>
  <c r="B1732" i="16"/>
  <c r="B1733" i="16"/>
  <c r="B1734" i="16"/>
  <c r="B1735" i="16"/>
  <c r="B1736" i="16"/>
  <c r="B1737" i="16"/>
  <c r="B1738" i="16"/>
  <c r="B1739" i="16"/>
  <c r="B1740" i="16"/>
  <c r="B1741" i="16"/>
  <c r="B1742" i="16"/>
  <c r="B1743" i="16"/>
  <c r="B1744" i="16"/>
  <c r="B1745" i="16"/>
  <c r="B1746" i="16"/>
  <c r="B1747" i="16"/>
  <c r="B1748" i="16"/>
  <c r="B1749" i="16"/>
  <c r="B1750" i="16"/>
  <c r="AB1750" i="16" s="1"/>
  <c r="B1751" i="16"/>
  <c r="B1752" i="16"/>
  <c r="B1753" i="16"/>
  <c r="B1754" i="16"/>
  <c r="B1755" i="16"/>
  <c r="B1756" i="16"/>
  <c r="B1757" i="16"/>
  <c r="B1758" i="16"/>
  <c r="B1759" i="16"/>
  <c r="B1760" i="16"/>
  <c r="B1761" i="16"/>
  <c r="B1762" i="16"/>
  <c r="B1763" i="16"/>
  <c r="B1764" i="16"/>
  <c r="B1765" i="16"/>
  <c r="B1766" i="16"/>
  <c r="AB1766" i="16" s="1"/>
  <c r="B1767" i="16"/>
  <c r="B1768" i="16"/>
  <c r="B1769" i="16"/>
  <c r="B1770" i="16"/>
  <c r="B1771" i="16"/>
  <c r="B1772" i="16"/>
  <c r="B1773" i="16"/>
  <c r="B1774" i="16"/>
  <c r="B1775" i="16"/>
  <c r="B1776" i="16"/>
  <c r="B1777" i="16"/>
  <c r="B1778" i="16"/>
  <c r="B1779" i="16"/>
  <c r="B1780" i="16"/>
  <c r="B1781" i="16"/>
  <c r="B1782" i="16"/>
  <c r="B1783" i="16"/>
  <c r="B1784" i="16"/>
  <c r="B1785" i="16"/>
  <c r="B1786" i="16"/>
  <c r="B1787" i="16"/>
  <c r="AB1787" i="16" s="1"/>
  <c r="B1788" i="16"/>
  <c r="B1789" i="16"/>
  <c r="B1790" i="16"/>
  <c r="AB1790" i="16" s="1"/>
  <c r="B1791" i="16"/>
  <c r="B1792" i="16"/>
  <c r="B1793" i="16"/>
  <c r="B1794" i="16"/>
  <c r="B1795" i="16"/>
  <c r="B1796" i="16"/>
  <c r="B1797" i="16"/>
  <c r="B1798" i="16"/>
  <c r="AB1798" i="16" s="1"/>
  <c r="B1799" i="16"/>
  <c r="B1800" i="16"/>
  <c r="B1801" i="16"/>
  <c r="B1802" i="16"/>
  <c r="B1803" i="16"/>
  <c r="AB1803" i="16" s="1"/>
  <c r="B1804" i="16"/>
  <c r="B1805" i="16"/>
  <c r="B1806" i="16"/>
  <c r="AB1806" i="16" s="1"/>
  <c r="B1807" i="16"/>
  <c r="B1808" i="16"/>
  <c r="AB1808" i="16" s="1"/>
  <c r="B1809" i="16"/>
  <c r="B1810" i="16"/>
  <c r="B1811" i="16"/>
  <c r="B1812" i="16"/>
  <c r="B1813" i="16"/>
  <c r="B1814" i="16"/>
  <c r="B1815" i="16"/>
  <c r="AB1815" i="16" s="1"/>
  <c r="B1816" i="16"/>
  <c r="B1817" i="16"/>
  <c r="B1818" i="16"/>
  <c r="B1819" i="16"/>
  <c r="B1820" i="16"/>
  <c r="B1821" i="16"/>
  <c r="B1822" i="16"/>
  <c r="AB1822" i="16" s="1"/>
  <c r="B1823" i="16"/>
  <c r="B1824" i="16"/>
  <c r="AB1824" i="16" s="1"/>
  <c r="B1825" i="16"/>
  <c r="B1826" i="16"/>
  <c r="AB1826" i="16" s="1"/>
  <c r="B1827" i="16"/>
  <c r="AB1827" i="16" s="1"/>
  <c r="B1828" i="16"/>
  <c r="B1829" i="16"/>
  <c r="B1830" i="16"/>
  <c r="B1831" i="16"/>
  <c r="B1832" i="16"/>
  <c r="B1833" i="16"/>
  <c r="B1834" i="16"/>
  <c r="B1835" i="16"/>
  <c r="AB1835" i="16" s="1"/>
  <c r="B1836" i="16"/>
  <c r="B1837" i="16"/>
  <c r="B1838" i="16"/>
  <c r="B1839" i="16"/>
  <c r="B1840" i="16"/>
  <c r="B1841" i="16"/>
  <c r="AB1841" i="16" s="1"/>
  <c r="B1842" i="16"/>
  <c r="B1843" i="16"/>
  <c r="B1844" i="16"/>
  <c r="B1845" i="16"/>
  <c r="B1846" i="16"/>
  <c r="AB1846" i="16" s="1"/>
  <c r="B1847" i="16"/>
  <c r="B1848" i="16"/>
  <c r="B1849" i="16"/>
  <c r="B1850" i="16"/>
  <c r="B1851" i="16"/>
  <c r="B1852" i="16"/>
  <c r="B1853" i="16"/>
  <c r="B1854" i="16"/>
  <c r="B1855" i="16"/>
  <c r="B1856" i="16"/>
  <c r="B1857" i="16"/>
  <c r="B1858" i="16"/>
  <c r="B1859" i="16"/>
  <c r="B1860" i="16"/>
  <c r="AB1860" i="16" s="1"/>
  <c r="B1861" i="16"/>
  <c r="B1862" i="16"/>
  <c r="B1863" i="16"/>
  <c r="B1864" i="16"/>
  <c r="B1865" i="16"/>
  <c r="B1866" i="16"/>
  <c r="B1867" i="16"/>
  <c r="AB1867" i="16" s="1"/>
  <c r="B1868" i="16"/>
  <c r="B1869" i="16"/>
  <c r="B1870" i="16"/>
  <c r="B1871" i="16"/>
  <c r="B1872" i="16"/>
  <c r="B1873" i="16"/>
  <c r="B1874" i="16"/>
  <c r="B1875" i="16"/>
  <c r="B1876" i="16"/>
  <c r="AB1876" i="16" s="1"/>
  <c r="B1877" i="16"/>
  <c r="B1878" i="16"/>
  <c r="B1879" i="16"/>
  <c r="B1880" i="16"/>
  <c r="B1881" i="16"/>
  <c r="AB1881" i="16" s="1"/>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AB1907" i="16" s="1"/>
  <c r="B1908" i="16"/>
  <c r="B1909" i="16"/>
  <c r="B1910" i="16"/>
  <c r="B1911" i="16"/>
  <c r="B1912" i="16"/>
  <c r="B1913" i="16"/>
  <c r="B1914" i="16"/>
  <c r="B1915" i="16"/>
  <c r="B1916" i="16"/>
  <c r="B1917" i="16"/>
  <c r="B1918" i="16"/>
  <c r="AB1918" i="16" s="1"/>
  <c r="B1919" i="16"/>
  <c r="AB1919" i="16" s="1"/>
  <c r="B1920" i="16"/>
  <c r="B1921" i="16"/>
  <c r="B1922" i="16"/>
  <c r="AB1922" i="16" s="1"/>
  <c r="B1923" i="16"/>
  <c r="B1924" i="16"/>
  <c r="AB1924" i="16" s="1"/>
  <c r="B1925" i="16"/>
  <c r="B1926" i="16"/>
  <c r="B1927" i="16"/>
  <c r="B1928" i="16"/>
  <c r="B1929" i="16"/>
  <c r="B1930" i="16"/>
  <c r="B1931" i="16"/>
  <c r="AB1931" i="16" s="1"/>
  <c r="B1932" i="16"/>
  <c r="B1933" i="16"/>
  <c r="B1934" i="16"/>
  <c r="B1935" i="16"/>
  <c r="B1936" i="16"/>
  <c r="B1937" i="16"/>
  <c r="B1938" i="16"/>
  <c r="B1939" i="16"/>
  <c r="B1940" i="16"/>
  <c r="AB1940" i="16" s="1"/>
  <c r="B1941" i="16"/>
  <c r="B1942" i="16"/>
  <c r="B1943" i="16"/>
  <c r="B1944" i="16"/>
  <c r="AB1944" i="16" s="1"/>
  <c r="B1945" i="16"/>
  <c r="B1946" i="16"/>
  <c r="B1947" i="16"/>
  <c r="B1948" i="16"/>
  <c r="B1949" i="16"/>
  <c r="B1950" i="16"/>
  <c r="B1951" i="16"/>
  <c r="B1952" i="16"/>
  <c r="AB1952" i="16" s="1"/>
  <c r="B1953" i="16"/>
  <c r="B1954" i="16"/>
  <c r="B1955" i="16"/>
  <c r="B1956" i="16"/>
  <c r="AB1956" i="16" s="1"/>
  <c r="B1957" i="16"/>
  <c r="B1958" i="16"/>
  <c r="B1959" i="16"/>
  <c r="B1960" i="16"/>
  <c r="B1961" i="16"/>
  <c r="B1962" i="16"/>
  <c r="AB1962" i="16" s="1"/>
  <c r="B1963" i="16"/>
  <c r="B1964" i="16"/>
  <c r="AB1964" i="16" s="1"/>
  <c r="B1965" i="16"/>
  <c r="B1966" i="16"/>
  <c r="B1967" i="16"/>
  <c r="B1968" i="16"/>
  <c r="B1969" i="16"/>
  <c r="AB1969" i="16" s="1"/>
  <c r="B1970" i="16"/>
  <c r="B1971" i="16"/>
  <c r="B1972" i="16"/>
  <c r="B1973" i="16"/>
  <c r="B1974" i="16"/>
  <c r="AB1974" i="16" s="1"/>
  <c r="B1975" i="16"/>
  <c r="B1976" i="16"/>
  <c r="AB1976" i="16" s="1"/>
  <c r="B1977" i="16"/>
  <c r="B1978" i="16"/>
  <c r="AB1978" i="16" s="1"/>
  <c r="B1979" i="16"/>
  <c r="B1980" i="16"/>
  <c r="AB1980" i="16" s="1"/>
  <c r="B1981" i="16"/>
  <c r="B1982" i="16"/>
  <c r="B1983" i="16"/>
  <c r="B1984" i="16"/>
  <c r="B1985" i="16"/>
  <c r="B1986" i="16"/>
  <c r="B1987" i="16"/>
  <c r="B1988" i="16"/>
  <c r="B1989" i="16"/>
  <c r="B1990" i="16"/>
  <c r="B1991" i="16"/>
  <c r="B1992" i="16"/>
  <c r="B1993" i="16"/>
  <c r="AB1993" i="16" s="1"/>
  <c r="B1994" i="16"/>
  <c r="B1995" i="16"/>
  <c r="B1996" i="16"/>
  <c r="B1997" i="16"/>
  <c r="B1998" i="16"/>
  <c r="AB1998" i="16" s="1"/>
  <c r="B1999" i="16"/>
  <c r="B2000" i="16"/>
  <c r="B2001" i="16"/>
  <c r="B2002" i="16"/>
  <c r="B2003" i="16"/>
  <c r="B2004" i="16"/>
  <c r="B2005" i="16"/>
  <c r="B2006" i="16"/>
  <c r="B2007" i="16"/>
  <c r="B2008" i="16"/>
  <c r="AB2008" i="16" s="1"/>
  <c r="B2009" i="16"/>
  <c r="B2010" i="16"/>
  <c r="B2011" i="16"/>
  <c r="B2012" i="16"/>
  <c r="B2013" i="16"/>
  <c r="B2014" i="16"/>
  <c r="B2015" i="16"/>
  <c r="B2016" i="16"/>
  <c r="AB2016" i="16" s="1"/>
  <c r="B2017" i="16"/>
  <c r="B2018" i="16"/>
  <c r="B2019" i="16"/>
  <c r="B2020" i="16"/>
  <c r="AB2020" i="16" s="1"/>
  <c r="B2021" i="16"/>
  <c r="B2022" i="16"/>
  <c r="B2023" i="16"/>
  <c r="B2024" i="16"/>
  <c r="B2025" i="16"/>
  <c r="B2026" i="16"/>
  <c r="B2027" i="16"/>
  <c r="B2028" i="16"/>
  <c r="B2029" i="16"/>
  <c r="B2030" i="16"/>
  <c r="B2031" i="16"/>
  <c r="B2032" i="16"/>
  <c r="B2033" i="16"/>
  <c r="B2034" i="16"/>
  <c r="AB2034" i="16" s="1"/>
  <c r="B2035" i="16"/>
  <c r="B2036" i="16"/>
  <c r="AB2036" i="16" s="1"/>
  <c r="B2037" i="16"/>
  <c r="B2038" i="16"/>
  <c r="B2039" i="16"/>
  <c r="B2040" i="16"/>
  <c r="B2041" i="16"/>
  <c r="B2042" i="16"/>
  <c r="B2043" i="16"/>
  <c r="B2044" i="16"/>
  <c r="B2045" i="16"/>
  <c r="B2046" i="16"/>
  <c r="B2047" i="16"/>
  <c r="B2048" i="16"/>
  <c r="B2049" i="16"/>
  <c r="B2050" i="16"/>
  <c r="AB2050" i="16" s="1"/>
  <c r="B2051" i="16"/>
  <c r="B2052" i="16"/>
  <c r="AB2052" i="16" s="1"/>
  <c r="B2053" i="16"/>
  <c r="B2054" i="16"/>
  <c r="B2055" i="16"/>
  <c r="B2056" i="16"/>
  <c r="B2057" i="16"/>
  <c r="B2058" i="16"/>
  <c r="B2059" i="16"/>
  <c r="B2060" i="16"/>
  <c r="B2061" i="16"/>
  <c r="B2062" i="16"/>
  <c r="B2063" i="16"/>
  <c r="B2064" i="16"/>
  <c r="B2065" i="16"/>
  <c r="B2066" i="16"/>
  <c r="B2067" i="16"/>
  <c r="AB2067" i="16" s="1"/>
  <c r="B2068" i="16"/>
  <c r="B2069" i="16"/>
  <c r="B2070" i="16"/>
  <c r="B2071" i="16"/>
  <c r="B2072" i="16"/>
  <c r="B2073" i="16"/>
  <c r="B2074" i="16"/>
  <c r="B2075" i="16"/>
  <c r="B2076" i="16"/>
  <c r="AB2076" i="16" s="1"/>
  <c r="B2077" i="16"/>
  <c r="B2078" i="16"/>
  <c r="B2079" i="16"/>
  <c r="B2080" i="16"/>
  <c r="B2081" i="16"/>
  <c r="B2082" i="16"/>
  <c r="B2083" i="16"/>
  <c r="AB2083" i="16" s="1"/>
  <c r="B2084" i="16"/>
  <c r="B2085" i="16"/>
  <c r="B2086" i="16"/>
  <c r="B2087" i="16"/>
  <c r="B2088" i="16"/>
  <c r="B2089" i="16"/>
  <c r="B2090" i="16"/>
  <c r="B2091" i="16"/>
  <c r="B2092" i="16"/>
  <c r="AB2092" i="16" s="1"/>
  <c r="B2093" i="16"/>
  <c r="B2094" i="16"/>
  <c r="B2095" i="16"/>
  <c r="B2096" i="16"/>
  <c r="AB2096" i="16" s="1"/>
  <c r="B2097" i="16"/>
  <c r="B2098" i="16"/>
  <c r="B2099" i="16"/>
  <c r="B2100" i="16"/>
  <c r="B2101" i="16"/>
  <c r="B2102" i="16"/>
  <c r="B2103" i="16"/>
  <c r="B2104" i="16"/>
  <c r="B2105" i="16"/>
  <c r="B2106" i="16"/>
  <c r="B2107" i="16"/>
  <c r="B2108" i="16"/>
  <c r="AB2108" i="16" s="1"/>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AB2132" i="16" s="1"/>
  <c r="B2133" i="16"/>
  <c r="B2134" i="16"/>
  <c r="B2135" i="16"/>
  <c r="B2136" i="16"/>
  <c r="B2137" i="16"/>
  <c r="B2138" i="16"/>
  <c r="B2139" i="16"/>
  <c r="B2140" i="16"/>
  <c r="B2141" i="16"/>
  <c r="B2142" i="16"/>
  <c r="B2143" i="16"/>
  <c r="B2144" i="16"/>
  <c r="B2145" i="16"/>
  <c r="B2146" i="16"/>
  <c r="B2147" i="16"/>
  <c r="AB2147" i="16" s="1"/>
  <c r="B2148" i="16"/>
  <c r="B2149" i="16"/>
  <c r="B2150" i="16"/>
  <c r="B2151" i="16"/>
  <c r="B2152" i="16"/>
  <c r="B2153" i="16"/>
  <c r="B2154" i="16"/>
  <c r="B2155" i="16"/>
  <c r="B2156" i="16"/>
  <c r="B2157" i="16"/>
  <c r="B2158" i="16"/>
  <c r="B2159" i="16"/>
  <c r="B2160" i="16"/>
  <c r="B2161" i="16"/>
  <c r="B2162" i="16"/>
  <c r="B2163" i="16"/>
  <c r="B2164" i="16"/>
  <c r="AB2164" i="16" s="1"/>
  <c r="B2165" i="16"/>
  <c r="B2166" i="16"/>
  <c r="B2167" i="16"/>
  <c r="B2168" i="16"/>
  <c r="B2169" i="16"/>
  <c r="B2170" i="16"/>
  <c r="B2171" i="16"/>
  <c r="AB2171" i="16" s="1"/>
  <c r="B2172" i="16"/>
  <c r="B2173" i="16"/>
  <c r="B2174" i="16"/>
  <c r="B2175" i="16"/>
  <c r="B2176" i="16"/>
  <c r="B2177" i="16"/>
  <c r="B2178" i="16"/>
  <c r="B2179" i="16"/>
  <c r="B2180" i="16"/>
  <c r="AB2180" i="16" s="1"/>
  <c r="B2181" i="16"/>
  <c r="B2182" i="16"/>
  <c r="B2183" i="16"/>
  <c r="B2184" i="16"/>
  <c r="B2185" i="16"/>
  <c r="B2186" i="16"/>
  <c r="B2187" i="16"/>
  <c r="B2188" i="16"/>
  <c r="AB2188" i="16" s="1"/>
  <c r="B2189" i="16"/>
  <c r="B2190" i="16"/>
  <c r="B2191" i="16"/>
  <c r="B2192" i="16"/>
  <c r="B2193" i="16"/>
  <c r="B2194" i="16"/>
  <c r="B2195" i="16"/>
  <c r="B2196" i="16"/>
  <c r="B2197" i="16"/>
  <c r="B2198" i="16"/>
  <c r="B2199" i="16"/>
  <c r="B2200" i="16"/>
  <c r="B2201" i="16"/>
  <c r="B2202" i="16"/>
  <c r="B2203" i="16"/>
  <c r="B2204" i="16"/>
  <c r="B2205" i="16"/>
  <c r="B2206" i="16"/>
  <c r="B2207" i="16"/>
  <c r="B2208" i="16"/>
  <c r="AB2208" i="16" s="1"/>
  <c r="B2209" i="16"/>
  <c r="B2210" i="16"/>
  <c r="B2211" i="16"/>
  <c r="B2212" i="16"/>
  <c r="B2213" i="16"/>
  <c r="B2214" i="16"/>
  <c r="B2215" i="16"/>
  <c r="B2216" i="16"/>
  <c r="B2217" i="16"/>
  <c r="B2218" i="16"/>
  <c r="B2219" i="16"/>
  <c r="B2220" i="16"/>
  <c r="AB2220" i="16" s="1"/>
  <c r="B2221" i="16"/>
  <c r="B2222" i="16"/>
  <c r="B2223" i="16"/>
  <c r="B2224" i="16"/>
  <c r="B2225" i="16"/>
  <c r="B2226" i="16"/>
  <c r="B2227" i="16"/>
  <c r="AB2227" i="16" s="1"/>
  <c r="B2228" i="16"/>
  <c r="B2229" i="16"/>
  <c r="B2230" i="16"/>
  <c r="B2231" i="16"/>
  <c r="B2232" i="16"/>
  <c r="B2233" i="16"/>
  <c r="B2234" i="16"/>
  <c r="B2235" i="16"/>
  <c r="B2236" i="16"/>
  <c r="B2237" i="16"/>
  <c r="B2238" i="16"/>
  <c r="B2239" i="16"/>
  <c r="B2240" i="16"/>
  <c r="B2241" i="16"/>
  <c r="B2242" i="16"/>
  <c r="B2243" i="16"/>
  <c r="B2244" i="16"/>
  <c r="AB2244" i="16" s="1"/>
  <c r="B2245" i="16"/>
  <c r="B2246" i="16"/>
  <c r="B2247" i="16"/>
  <c r="B2248" i="16"/>
  <c r="B2249" i="16"/>
  <c r="B2250" i="16"/>
  <c r="B2251" i="16"/>
  <c r="B2252" i="16"/>
  <c r="B2253" i="16"/>
  <c r="B2254" i="16"/>
  <c r="B2255" i="16"/>
  <c r="B2256" i="16"/>
  <c r="B2257" i="16"/>
  <c r="B2258" i="16"/>
  <c r="B2259" i="16"/>
  <c r="B2260" i="16"/>
  <c r="AB2260" i="16" s="1"/>
  <c r="B2261" i="16"/>
  <c r="B2262" i="16"/>
  <c r="B2263" i="16"/>
  <c r="B2264" i="16"/>
  <c r="B2265" i="16"/>
  <c r="B2266" i="16"/>
  <c r="B2267" i="16"/>
  <c r="B2268" i="16"/>
  <c r="AB2268" i="16" s="1"/>
  <c r="B2269" i="16"/>
  <c r="B2270" i="16"/>
  <c r="B2271" i="16"/>
  <c r="B2272" i="16"/>
  <c r="B2273" i="16"/>
  <c r="B2274" i="16"/>
  <c r="B2275" i="16"/>
  <c r="B2276" i="16"/>
  <c r="B2277" i="16"/>
  <c r="B2278" i="16"/>
  <c r="B2279" i="16"/>
  <c r="B2280" i="16"/>
  <c r="B2281" i="16"/>
  <c r="B2282" i="16"/>
  <c r="B2283" i="16"/>
  <c r="B2284" i="16"/>
  <c r="AB2284" i="16" s="1"/>
  <c r="B2285" i="16"/>
  <c r="B2286" i="16"/>
  <c r="B2287" i="16"/>
  <c r="B2288" i="16"/>
  <c r="B2289" i="16"/>
  <c r="B2290" i="16"/>
  <c r="B2291" i="16"/>
  <c r="B2292" i="16"/>
  <c r="AB2292" i="16" s="1"/>
  <c r="B2293" i="16"/>
  <c r="B2294" i="16"/>
  <c r="B2295" i="16"/>
  <c r="B2296" i="16"/>
  <c r="B2297" i="16"/>
  <c r="B2298" i="16"/>
  <c r="B2299" i="16"/>
  <c r="B2300" i="16"/>
  <c r="AB2300" i="16" s="1"/>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AB2332" i="16" s="1"/>
  <c r="B2333" i="16"/>
  <c r="B2334" i="16"/>
  <c r="B2335" i="16"/>
  <c r="B2336" i="16"/>
  <c r="B2337" i="16"/>
  <c r="B2338" i="16"/>
  <c r="B2339" i="16"/>
  <c r="AB2339" i="16" s="1"/>
  <c r="B2340" i="16"/>
  <c r="B2341" i="16"/>
  <c r="B2342" i="16"/>
  <c r="B2343" i="16"/>
  <c r="B2344" i="16"/>
  <c r="B2345" i="16"/>
  <c r="B2346" i="16"/>
  <c r="B2347" i="16"/>
  <c r="B2348" i="16"/>
  <c r="B2349" i="16"/>
  <c r="B2350" i="16"/>
  <c r="B2351" i="16"/>
  <c r="B2352" i="16"/>
  <c r="B2353" i="16"/>
  <c r="B2354" i="16"/>
  <c r="B2355" i="16"/>
  <c r="B2356" i="16"/>
  <c r="AB2356" i="16" s="1"/>
  <c r="B2357" i="16"/>
  <c r="B2358" i="16"/>
  <c r="B2359" i="16"/>
  <c r="B2360" i="16"/>
  <c r="B2361" i="16"/>
  <c r="B2362" i="16"/>
  <c r="B2363" i="16"/>
  <c r="B2364" i="16"/>
  <c r="B2365" i="16"/>
  <c r="B2366" i="16"/>
  <c r="B2367" i="16"/>
  <c r="B2368" i="16"/>
  <c r="AB2368" i="16" s="1"/>
  <c r="B2369" i="16"/>
  <c r="B2370" i="16"/>
  <c r="B2371" i="16"/>
  <c r="B2372" i="16"/>
  <c r="B2373" i="16"/>
  <c r="B2374" i="16"/>
  <c r="B2375" i="16"/>
  <c r="B2376" i="16"/>
  <c r="AB2376" i="16" s="1"/>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B2414" i="16"/>
  <c r="B2415" i="16"/>
  <c r="B2416" i="16"/>
  <c r="B2417" i="16"/>
  <c r="B2418" i="16"/>
  <c r="B2419" i="16"/>
  <c r="B2420" i="16"/>
  <c r="AB2420" i="16" s="1"/>
  <c r="B2421" i="16"/>
  <c r="B2422" i="16"/>
  <c r="B2423" i="16"/>
  <c r="B2424" i="16"/>
  <c r="B2425" i="16"/>
  <c r="B2426" i="16"/>
  <c r="B2427" i="16"/>
  <c r="B2428" i="16"/>
  <c r="B2429" i="16"/>
  <c r="B2430" i="16"/>
  <c r="B2431" i="16"/>
  <c r="B2432" i="16"/>
  <c r="AB2432" i="16" s="1"/>
  <c r="B2433" i="16"/>
  <c r="B2434" i="16"/>
  <c r="B2435" i="16"/>
  <c r="B2436" i="16"/>
  <c r="B2437" i="16"/>
  <c r="B2438" i="16"/>
  <c r="B2439" i="16"/>
  <c r="B2440" i="16"/>
  <c r="AB2440" i="16" s="1"/>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AB2464" i="16" s="1"/>
  <c r="B2465" i="16"/>
  <c r="B2466" i="16"/>
  <c r="B2467" i="16"/>
  <c r="B2468" i="16"/>
  <c r="B2469" i="16"/>
  <c r="B2470" i="16"/>
  <c r="B2471" i="16"/>
  <c r="B2472" i="16"/>
  <c r="B2473" i="16"/>
  <c r="B2474" i="16"/>
  <c r="B2475" i="16"/>
  <c r="B2476" i="16"/>
  <c r="AB2476" i="16" s="1"/>
  <c r="B2477" i="16"/>
  <c r="B2478" i="16"/>
  <c r="B2479" i="16"/>
  <c r="B2480" i="16"/>
  <c r="B2481" i="16"/>
  <c r="B2482" i="16"/>
  <c r="B2483" i="16"/>
  <c r="AB2483" i="16" s="1"/>
  <c r="B2484" i="16"/>
  <c r="B2485" i="16"/>
  <c r="B2486" i="16"/>
  <c r="B2487" i="16"/>
  <c r="B2488" i="16"/>
  <c r="B2489" i="16"/>
  <c r="B2490" i="16"/>
  <c r="B2491" i="16"/>
  <c r="B2492" i="16"/>
  <c r="B2493" i="16"/>
  <c r="B2494" i="16"/>
  <c r="B2495" i="16"/>
  <c r="B2496" i="16"/>
  <c r="B2497" i="16"/>
  <c r="B2498" i="16"/>
  <c r="B2499" i="16"/>
  <c r="AB2499" i="16" s="1"/>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B41" i="4" s="1"/>
  <c r="A28" i="10" s="1"/>
  <c r="P40" i="4"/>
  <c r="P39" i="4"/>
  <c r="B39" i="4" s="1"/>
  <c r="B51" i="4" s="1"/>
  <c r="A36" i="10" s="1"/>
  <c r="P38" i="4"/>
  <c r="K422" i="14"/>
  <c r="K423" i="14"/>
  <c r="J422" i="14"/>
  <c r="J423" i="14"/>
  <c r="P37" i="4"/>
  <c r="Q37" i="4" s="1"/>
  <c r="B69" i="4" s="1"/>
  <c r="A50"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6" i="10" s="1"/>
  <c r="H26" i="10" s="1"/>
  <c r="D26" i="10" s="1"/>
  <c r="J6" i="14"/>
  <c r="J9" i="14"/>
  <c r="J10" i="14"/>
  <c r="J11" i="14"/>
  <c r="J5" i="14"/>
  <c r="K5" i="14"/>
  <c r="J7" i="14"/>
  <c r="J8" i="14"/>
  <c r="D11" i="4"/>
  <c r="B4" i="10"/>
  <c r="G4" i="10" s="1"/>
  <c r="H4" i="10" s="1"/>
  <c r="D4" i="10" s="1"/>
  <c r="B5" i="10"/>
  <c r="B17" i="10"/>
  <c r="G17" i="10" s="1"/>
  <c r="H17" i="10" s="1"/>
  <c r="D17" i="10" s="1"/>
  <c r="B18" i="10"/>
  <c r="B51" i="10"/>
  <c r="G51" i="10" s="1"/>
  <c r="B52" i="10"/>
  <c r="G52" i="10"/>
  <c r="B6" i="10"/>
  <c r="G6" i="10"/>
  <c r="B22" i="10"/>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25" i="10" s="1"/>
  <c r="D25" i="10" s="1"/>
  <c r="H14" i="10"/>
  <c r="H61" i="4"/>
  <c r="B86" i="4"/>
  <c r="H1321" i="16"/>
  <c r="F4" i="16"/>
  <c r="C9" i="3"/>
  <c r="I41" i="10"/>
  <c r="B22" i="4"/>
  <c r="A13" i="10" s="1"/>
  <c r="J33" i="10"/>
  <c r="A1" i="2"/>
  <c r="I23" i="10"/>
  <c r="I13" i="10"/>
  <c r="C30" i="3"/>
  <c r="J53" i="10"/>
  <c r="B2" i="16"/>
  <c r="A68" i="2"/>
  <c r="I18" i="10"/>
  <c r="D25" i="4"/>
  <c r="D37" i="4" s="1"/>
  <c r="J23" i="10"/>
  <c r="B12" i="3"/>
  <c r="A57" i="2"/>
  <c r="A4" i="2"/>
  <c r="A28" i="2"/>
  <c r="C5" i="11"/>
  <c r="B4" i="16"/>
  <c r="I52" i="10"/>
  <c r="D1" i="10"/>
  <c r="I48" i="10"/>
  <c r="C4" i="14"/>
  <c r="I54" i="10"/>
  <c r="A63" i="2"/>
  <c r="I55" i="10"/>
  <c r="J51" i="16"/>
  <c r="H1365" i="16"/>
  <c r="J1809" i="16"/>
  <c r="J48" i="10"/>
  <c r="B29" i="3"/>
  <c r="I68" i="4"/>
  <c r="F30" i="10"/>
  <c r="F40" i="10"/>
  <c r="F62" i="10"/>
  <c r="B2" i="10" s="1"/>
  <c r="F35" i="10"/>
  <c r="D15" i="10"/>
  <c r="J64" i="10"/>
  <c r="C2" i="3"/>
  <c r="B23" i="3"/>
  <c r="J58" i="10"/>
  <c r="G25" i="4"/>
  <c r="G43" i="4" s="1"/>
  <c r="J7" i="10"/>
  <c r="C10" i="3"/>
  <c r="B25" i="4"/>
  <c r="A14" i="10" s="1"/>
  <c r="A3" i="2"/>
  <c r="I4" i="14"/>
  <c r="E4" i="16"/>
  <c r="A44" i="2"/>
  <c r="A43" i="2"/>
  <c r="B7" i="4"/>
  <c r="I22" i="10"/>
  <c r="B10" i="3"/>
  <c r="J18" i="10"/>
  <c r="B12" i="4"/>
  <c r="J16" i="10"/>
  <c r="A72" i="2"/>
  <c r="B15" i="4"/>
  <c r="A7" i="10" s="1"/>
  <c r="J13" i="10"/>
  <c r="C6" i="3"/>
  <c r="F23" i="10"/>
  <c r="H23" i="10" s="1"/>
  <c r="D23" i="10" s="1"/>
  <c r="B48" i="1"/>
  <c r="H68" i="4"/>
  <c r="B29" i="4"/>
  <c r="A18" i="10" s="1"/>
  <c r="B27" i="4"/>
  <c r="B13" i="4"/>
  <c r="J12" i="10"/>
  <c r="B4" i="4"/>
  <c r="B68" i="4"/>
  <c r="A49" i="10" s="1"/>
  <c r="I58" i="10"/>
  <c r="E4" i="14"/>
  <c r="C11" i="3"/>
  <c r="J63" i="10"/>
  <c r="A13" i="2"/>
  <c r="A15" i="2"/>
  <c r="A87" i="4"/>
  <c r="I61" i="10"/>
  <c r="I50" i="10"/>
  <c r="C12" i="3"/>
  <c r="J21" i="10"/>
  <c r="C24" i="3"/>
  <c r="J46" i="10"/>
  <c r="A4" i="14"/>
  <c r="A33" i="2"/>
  <c r="C14" i="3"/>
  <c r="A49" i="2"/>
  <c r="B24" i="3"/>
  <c r="B6" i="3"/>
  <c r="B21" i="3"/>
  <c r="I60" i="10"/>
  <c r="C20" i="3"/>
  <c r="I4" i="10"/>
  <c r="I56" i="10"/>
  <c r="A65" i="2"/>
  <c r="A26" i="2"/>
  <c r="A16" i="2"/>
  <c r="C5" i="3"/>
  <c r="J45" i="10"/>
  <c r="I66" i="10"/>
  <c r="A52" i="2"/>
  <c r="J17" i="10"/>
  <c r="J36" i="10"/>
  <c r="B28" i="4"/>
  <c r="J4" i="16"/>
  <c r="A39" i="2"/>
  <c r="B13" i="3"/>
  <c r="I10" i="10"/>
  <c r="B40" i="4"/>
  <c r="B58" i="4" s="1"/>
  <c r="A42" i="10" s="1"/>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I20" i="10"/>
  <c r="J60" i="10"/>
  <c r="A55" i="2"/>
  <c r="C4" i="16"/>
  <c r="C13" i="3"/>
  <c r="I16" i="10"/>
  <c r="A1" i="11"/>
  <c r="C22" i="3"/>
  <c r="I53" i="10"/>
  <c r="A24" i="2"/>
  <c r="I9" i="10"/>
  <c r="J20" i="10"/>
  <c r="I42" i="10"/>
  <c r="I59" i="10"/>
  <c r="A70" i="2"/>
  <c r="B5" i="3"/>
  <c r="A59" i="2"/>
  <c r="A1" i="10"/>
  <c r="G4" i="16"/>
  <c r="J30" i="10"/>
  <c r="B67" i="4"/>
  <c r="G3" i="16"/>
  <c r="A34" i="2"/>
  <c r="A7" i="2"/>
  <c r="I31" i="10"/>
  <c r="G16" i="10"/>
  <c r="H16" i="10" s="1"/>
  <c r="C26" i="3"/>
  <c r="A6" i="2"/>
  <c r="J47" i="10"/>
  <c r="G18" i="10"/>
  <c r="H18"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H140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G1342" i="16"/>
  <c r="E1089" i="16"/>
  <c r="X1089" i="16" s="1"/>
  <c r="D18"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11" i="16"/>
  <c r="E16" i="16" l="1"/>
  <c r="S16" i="16" s="1"/>
  <c r="C17" i="10"/>
  <c r="B83" i="4"/>
  <c r="A59" i="10" s="1"/>
  <c r="F22" i="10"/>
  <c r="K63" i="10"/>
  <c r="D16" i="10"/>
  <c r="F21" i="10"/>
  <c r="H21" i="10" s="1"/>
  <c r="D21" i="10" s="1"/>
  <c r="F46" i="10"/>
  <c r="H46" i="10" s="1"/>
  <c r="D46" i="10" s="1"/>
  <c r="C21" i="10"/>
  <c r="B31" i="4"/>
  <c r="A19" i="10" s="1"/>
  <c r="C13" i="10"/>
  <c r="C16" i="10"/>
  <c r="A11" i="2"/>
  <c r="A41" i="2"/>
  <c r="C4" i="3"/>
  <c r="A20" i="2"/>
  <c r="J38" i="10"/>
  <c r="A45" i="2"/>
  <c r="B16" i="4"/>
  <c r="A8" i="10" s="1"/>
  <c r="B19" i="3"/>
  <c r="A18" i="2"/>
  <c r="I8" i="10"/>
  <c r="C8" i="10" s="1"/>
  <c r="B19" i="4"/>
  <c r="A37" i="2"/>
  <c r="A71" i="2"/>
  <c r="A25" i="2"/>
  <c r="D5" i="11"/>
  <c r="J50" i="10"/>
  <c r="I11" i="10"/>
  <c r="C11" i="10" s="1"/>
  <c r="I51" i="10"/>
  <c r="A40" i="2"/>
  <c r="B11" i="3"/>
  <c r="B18" i="4"/>
  <c r="A10" i="10" s="1"/>
  <c r="I46" i="10"/>
  <c r="B5" i="11"/>
  <c r="J5" i="10"/>
  <c r="C5" i="10" s="1"/>
  <c r="J56" i="10"/>
  <c r="J9" i="10"/>
  <c r="C9" i="10" s="1"/>
  <c r="I33" i="10"/>
  <c r="B3" i="10"/>
  <c r="I7" i="10"/>
  <c r="C7" i="10" s="1"/>
  <c r="A19" i="2"/>
  <c r="J51" i="10"/>
  <c r="B27" i="3"/>
  <c r="C31" i="3"/>
  <c r="I28" i="10"/>
  <c r="I32" i="10"/>
  <c r="A42" i="2"/>
  <c r="C8" i="3"/>
  <c r="B14" i="3"/>
  <c r="A54" i="2"/>
  <c r="J27" i="10"/>
  <c r="I12" i="10"/>
  <c r="C12" i="10" s="1"/>
  <c r="H4" i="14"/>
  <c r="J42" i="10"/>
  <c r="I65" i="10"/>
  <c r="A29" i="2"/>
  <c r="A36" i="2"/>
  <c r="A53" i="2"/>
  <c r="C3" i="3"/>
  <c r="I64" i="10"/>
  <c r="B20" i="3"/>
  <c r="J37" i="10"/>
  <c r="C17" i="3"/>
  <c r="A8" i="2"/>
  <c r="J28" i="10"/>
  <c r="A4" i="16"/>
  <c r="A56" i="2"/>
  <c r="B16" i="3"/>
  <c r="C27" i="3"/>
  <c r="B3" i="16"/>
  <c r="J22" i="10"/>
  <c r="I4" i="4"/>
  <c r="J61" i="10"/>
  <c r="J26" i="10"/>
  <c r="C26" i="10" s="1"/>
  <c r="M4" i="16"/>
  <c r="A10" i="2"/>
  <c r="A1" i="14"/>
  <c r="A32" i="2"/>
  <c r="C18" i="3"/>
  <c r="K65" i="10"/>
  <c r="C23" i="10"/>
  <c r="F31" i="10"/>
  <c r="H31" i="10" s="1"/>
  <c r="D31" i="10" s="1"/>
  <c r="F63" i="10"/>
  <c r="F41" i="10"/>
  <c r="H41" i="10" s="1"/>
  <c r="D41" i="10" s="1"/>
  <c r="F36" i="10"/>
  <c r="H36" i="10" s="1"/>
  <c r="D36" i="10" s="1"/>
  <c r="C10" i="10"/>
  <c r="C4" i="10"/>
  <c r="C18" i="10"/>
  <c r="A50" i="2"/>
  <c r="H35" i="10"/>
  <c r="H40" i="10"/>
  <c r="D40" i="10" s="1"/>
  <c r="I15" i="10"/>
  <c r="C15" i="10" s="1"/>
  <c r="B20" i="4"/>
  <c r="A11" i="10" s="1"/>
  <c r="D2" i="4"/>
  <c r="J25" i="10"/>
  <c r="C25" i="10" s="1"/>
  <c r="B32" i="3"/>
  <c r="B25" i="3"/>
  <c r="I6" i="10"/>
  <c r="A31" i="2"/>
  <c r="A73" i="2"/>
  <c r="B6" i="4"/>
  <c r="F27" i="10"/>
  <c r="G22" i="10"/>
  <c r="H22" i="10" s="1"/>
  <c r="F28" i="10"/>
  <c r="F6" i="10"/>
  <c r="H6" i="10" s="1"/>
  <c r="D6" i="10" s="1"/>
  <c r="F61" i="10"/>
  <c r="G5" i="10"/>
  <c r="H5" i="10" s="1"/>
  <c r="D5" i="10" s="1"/>
  <c r="L64" i="10"/>
  <c r="L63" i="10"/>
  <c r="T2502" i="16"/>
  <c r="S2502" i="16"/>
  <c r="AB2502" i="16"/>
  <c r="T2498" i="16"/>
  <c r="S2498" i="16"/>
  <c r="AB2498" i="16"/>
  <c r="T2494" i="16"/>
  <c r="S2494" i="16"/>
  <c r="T2490" i="16"/>
  <c r="S2490" i="16"/>
  <c r="AB2490" i="16"/>
  <c r="T2486" i="16"/>
  <c r="S2486" i="16"/>
  <c r="AB2486" i="16"/>
  <c r="T2482" i="16"/>
  <c r="S2482" i="16"/>
  <c r="T2478" i="16"/>
  <c r="S2478" i="16"/>
  <c r="AB2478" i="16"/>
  <c r="T2474" i="16"/>
  <c r="S2474" i="16"/>
  <c r="T2470" i="16"/>
  <c r="S2470" i="16"/>
  <c r="AB2470" i="16"/>
  <c r="T2466" i="16"/>
  <c r="S2466" i="16"/>
  <c r="T2462" i="16"/>
  <c r="S2462" i="16"/>
  <c r="AB2462" i="16"/>
  <c r="T2458" i="16"/>
  <c r="S2458" i="16"/>
  <c r="T2454" i="16"/>
  <c r="S2454" i="16"/>
  <c r="T2450" i="16"/>
  <c r="S2450" i="16"/>
  <c r="T2446" i="16"/>
  <c r="S2446" i="16"/>
  <c r="AB2446" i="16"/>
  <c r="T2442" i="16"/>
  <c r="S2442" i="16"/>
  <c r="T2438" i="16"/>
  <c r="S2438" i="16"/>
  <c r="AB2438" i="16"/>
  <c r="T2434" i="16"/>
  <c r="S2434" i="16"/>
  <c r="T2430" i="16"/>
  <c r="S2430" i="16"/>
  <c r="T2426" i="16"/>
  <c r="S2426" i="16"/>
  <c r="AB2426" i="16"/>
  <c r="T2422" i="16"/>
  <c r="S2422" i="16"/>
  <c r="T2418" i="16"/>
  <c r="S2418" i="16"/>
  <c r="T2414" i="16"/>
  <c r="S2414" i="16"/>
  <c r="T2410" i="16"/>
  <c r="S2410" i="16"/>
  <c r="AB2410" i="16"/>
  <c r="T2406" i="16"/>
  <c r="S2406" i="16"/>
  <c r="AB2406" i="16"/>
  <c r="T2402" i="16"/>
  <c r="S2402" i="16"/>
  <c r="T2398" i="16"/>
  <c r="S2398" i="16"/>
  <c r="T2394" i="16"/>
  <c r="S2394" i="16"/>
  <c r="T2390" i="16"/>
  <c r="S2390" i="16"/>
  <c r="T2386" i="16"/>
  <c r="S2386" i="16"/>
  <c r="T2382" i="16"/>
  <c r="S2382" i="16"/>
  <c r="AB2382" i="16"/>
  <c r="T2378" i="16"/>
  <c r="S2378" i="16"/>
  <c r="T2374" i="16"/>
  <c r="S2374" i="16"/>
  <c r="T2370" i="16"/>
  <c r="S2370" i="16"/>
  <c r="AB2370" i="16"/>
  <c r="T2366" i="16"/>
  <c r="S2366" i="16"/>
  <c r="T2362" i="16"/>
  <c r="S2362" i="16"/>
  <c r="AB2362" i="16"/>
  <c r="T2358" i="16"/>
  <c r="S2358" i="16"/>
  <c r="T2354" i="16"/>
  <c r="S2354" i="16"/>
  <c r="T2350" i="16"/>
  <c r="S2350" i="16"/>
  <c r="T2346" i="16"/>
  <c r="S2346" i="16"/>
  <c r="AB2346" i="16"/>
  <c r="T2342" i="16"/>
  <c r="S2342" i="16"/>
  <c r="AB2342" i="16"/>
  <c r="T2338" i="16"/>
  <c r="S2338" i="16"/>
  <c r="T2334" i="16"/>
  <c r="S2334" i="16"/>
  <c r="AB2334" i="16"/>
  <c r="T2330" i="16"/>
  <c r="S2330" i="16"/>
  <c r="T2326" i="16"/>
  <c r="S2326" i="16"/>
  <c r="T2322" i="16"/>
  <c r="S2322" i="16"/>
  <c r="T2318" i="16"/>
  <c r="S2318" i="16"/>
  <c r="T2314" i="16"/>
  <c r="S2314" i="16"/>
  <c r="T2310" i="16"/>
  <c r="S2310" i="16"/>
  <c r="T2306" i="16"/>
  <c r="S2306" i="16"/>
  <c r="AB2306" i="16"/>
  <c r="T2302" i="16"/>
  <c r="S2302" i="16"/>
  <c r="T2298" i="16"/>
  <c r="S2298" i="16"/>
  <c r="AB2298" i="16"/>
  <c r="T2294" i="16"/>
  <c r="S2294" i="16"/>
  <c r="AB2294" i="16"/>
  <c r="T2290" i="16"/>
  <c r="S2290" i="16"/>
  <c r="T2286" i="16"/>
  <c r="S2286" i="16"/>
  <c r="T2282" i="16"/>
  <c r="S2282" i="16"/>
  <c r="AB2282" i="16"/>
  <c r="T2278" i="16"/>
  <c r="S2278" i="16"/>
  <c r="T2274" i="16"/>
  <c r="S2274" i="16"/>
  <c r="AB2274" i="16"/>
  <c r="T2270" i="16"/>
  <c r="S2270" i="16"/>
  <c r="T2266" i="16"/>
  <c r="S2266" i="16"/>
  <c r="AB2266" i="16"/>
  <c r="T2262" i="16"/>
  <c r="S2262" i="16"/>
  <c r="AB2262" i="16"/>
  <c r="T2258" i="16"/>
  <c r="S2258" i="16"/>
  <c r="T2254" i="16"/>
  <c r="S2254" i="16"/>
  <c r="AB2254" i="16"/>
  <c r="T2250" i="16"/>
  <c r="S2250" i="16"/>
  <c r="T2246" i="16"/>
  <c r="S2246" i="16"/>
  <c r="T2242" i="16"/>
  <c r="S2242" i="16"/>
  <c r="AB2242" i="16"/>
  <c r="T2238" i="16"/>
  <c r="S2238" i="16"/>
  <c r="T2234" i="16"/>
  <c r="S2234" i="16"/>
  <c r="AB2234" i="16"/>
  <c r="T2230" i="16"/>
  <c r="S2230" i="16"/>
  <c r="AB2230" i="16"/>
  <c r="T2226" i="16"/>
  <c r="S2226" i="16"/>
  <c r="T2222" i="16"/>
  <c r="S2222" i="16"/>
  <c r="AB2222" i="16"/>
  <c r="T2218" i="16"/>
  <c r="S2218" i="16"/>
  <c r="T2214" i="16"/>
  <c r="S2214" i="16"/>
  <c r="AB2214" i="16"/>
  <c r="T2210" i="16"/>
  <c r="S2210" i="16"/>
  <c r="T2206" i="16"/>
  <c r="S2206" i="16"/>
  <c r="AB2206" i="16"/>
  <c r="T2202" i="16"/>
  <c r="S2202" i="16"/>
  <c r="T2198" i="16"/>
  <c r="S2198" i="16"/>
  <c r="T2194" i="16"/>
  <c r="S2194" i="16"/>
  <c r="T2190" i="16"/>
  <c r="S2190" i="16"/>
  <c r="T2186" i="16"/>
  <c r="S2186" i="16"/>
  <c r="T2182" i="16"/>
  <c r="S2182" i="16"/>
  <c r="AB2182" i="16"/>
  <c r="T2178" i="16"/>
  <c r="S2178" i="16"/>
  <c r="T2174" i="16"/>
  <c r="S2174" i="16"/>
  <c r="AB2174" i="16"/>
  <c r="T2170" i="16"/>
  <c r="S2170" i="16"/>
  <c r="AB2170" i="16"/>
  <c r="T2166" i="16"/>
  <c r="S2166" i="16"/>
  <c r="AB2166" i="16"/>
  <c r="T2162" i="16"/>
  <c r="S2162" i="16"/>
  <c r="T2158" i="16"/>
  <c r="S2158" i="16"/>
  <c r="AB2158" i="16"/>
  <c r="T2154" i="16"/>
  <c r="S2154" i="16"/>
  <c r="T2150" i="16"/>
  <c r="S2150" i="16"/>
  <c r="AB2150" i="16"/>
  <c r="T2146" i="16"/>
  <c r="S2146" i="16"/>
  <c r="T2142" i="16"/>
  <c r="S2142" i="16"/>
  <c r="T2138" i="16"/>
  <c r="S2138" i="16"/>
  <c r="AB2138" i="16"/>
  <c r="T2134" i="16"/>
  <c r="S2134" i="16"/>
  <c r="T2130" i="16"/>
  <c r="S2130" i="16"/>
  <c r="AB2130" i="16"/>
  <c r="T2126" i="16"/>
  <c r="S2126" i="16"/>
  <c r="T2122" i="16"/>
  <c r="S2122" i="16"/>
  <c r="T2118" i="16"/>
  <c r="S2118" i="16"/>
  <c r="T2114" i="16"/>
  <c r="S2114" i="16"/>
  <c r="T2110" i="16"/>
  <c r="S2110" i="16"/>
  <c r="AB2110" i="16"/>
  <c r="T2106" i="16"/>
  <c r="S2106" i="16"/>
  <c r="AB2106" i="16"/>
  <c r="T2102" i="16"/>
  <c r="S2102" i="16"/>
  <c r="AB2102" i="16"/>
  <c r="T2098" i="16"/>
  <c r="S2098" i="16"/>
  <c r="T2094" i="16"/>
  <c r="S2094" i="16"/>
  <c r="AB2094" i="16"/>
  <c r="T2090" i="16"/>
  <c r="S2090" i="16"/>
  <c r="AB2090" i="16"/>
  <c r="T2086" i="16"/>
  <c r="S2086" i="16"/>
  <c r="AB2086" i="16"/>
  <c r="T2082" i="16"/>
  <c r="S2082" i="16"/>
  <c r="T2078" i="16"/>
  <c r="S2078" i="16"/>
  <c r="T2074" i="16"/>
  <c r="S2074" i="16"/>
  <c r="AB2074" i="16"/>
  <c r="T2070" i="16"/>
  <c r="S2070" i="16"/>
  <c r="T2066" i="16"/>
  <c r="S2066" i="16"/>
  <c r="AB2066" i="16"/>
  <c r="T2062" i="16"/>
  <c r="S2062" i="16"/>
  <c r="AB2318" i="16"/>
  <c r="AB2154" i="16"/>
  <c r="AB2114" i="16"/>
  <c r="AB2479" i="16"/>
  <c r="AB2384" i="16"/>
  <c r="AB2378" i="16"/>
  <c r="AB2194" i="16"/>
  <c r="V2194" i="16"/>
  <c r="G2194" i="16" s="1"/>
  <c r="AB2122" i="16"/>
  <c r="AB1754" i="16"/>
  <c r="V1754" i="16"/>
  <c r="R1754" i="16" s="1"/>
  <c r="AB1428" i="16"/>
  <c r="V1428" i="16"/>
  <c r="AB1095" i="16"/>
  <c r="V1095" i="16"/>
  <c r="H45" i="10"/>
  <c r="D4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AB2017" i="16"/>
  <c r="T2013" i="16"/>
  <c r="S2013" i="16"/>
  <c r="S2009" i="16"/>
  <c r="T2009" i="16"/>
  <c r="S2005" i="16"/>
  <c r="T2005" i="16"/>
  <c r="S2001" i="16"/>
  <c r="T2001" i="16"/>
  <c r="S1997" i="16"/>
  <c r="T1997" i="16"/>
  <c r="S1993" i="16"/>
  <c r="T1993" i="16"/>
  <c r="S1989" i="16"/>
  <c r="T1989" i="16"/>
  <c r="S1985" i="16"/>
  <c r="T1985" i="16"/>
  <c r="S1981" i="16"/>
  <c r="T1981" i="16"/>
  <c r="S1977" i="16"/>
  <c r="T1977" i="16"/>
  <c r="AB1977" i="16"/>
  <c r="S1973" i="16"/>
  <c r="T1973" i="16"/>
  <c r="S1969" i="16"/>
  <c r="T1969" i="16"/>
  <c r="S1965" i="16"/>
  <c r="T1965" i="16"/>
  <c r="S1961" i="16"/>
  <c r="T1961" i="16"/>
  <c r="AB1961" i="16"/>
  <c r="S1957" i="16"/>
  <c r="T1957" i="16"/>
  <c r="S1953" i="16"/>
  <c r="T1953" i="16"/>
  <c r="AB1953" i="16"/>
  <c r="S1949" i="16"/>
  <c r="T1949" i="16"/>
  <c r="S1945" i="16"/>
  <c r="T1945" i="16"/>
  <c r="S1941" i="16"/>
  <c r="T1941" i="16"/>
  <c r="S1937" i="16"/>
  <c r="T1937" i="16"/>
  <c r="AB1937" i="16"/>
  <c r="S1933" i="16"/>
  <c r="T1933" i="16"/>
  <c r="S1929" i="16"/>
  <c r="T1929" i="16"/>
  <c r="AB1929" i="16"/>
  <c r="S1925" i="16"/>
  <c r="T1925" i="16"/>
  <c r="S1921" i="16"/>
  <c r="T1921" i="16"/>
  <c r="AB1921" i="16"/>
  <c r="S1917" i="16"/>
  <c r="T1917" i="16"/>
  <c r="S1913" i="16"/>
  <c r="T1913" i="16"/>
  <c r="S1909" i="16"/>
  <c r="T1909" i="16"/>
  <c r="S1905" i="16"/>
  <c r="T1905" i="16"/>
  <c r="AB1905" i="16"/>
  <c r="S1901" i="16"/>
  <c r="T1901" i="16"/>
  <c r="S1897" i="16"/>
  <c r="T1897" i="16"/>
  <c r="S1893" i="16"/>
  <c r="T1893" i="16"/>
  <c r="S1889" i="16"/>
  <c r="T1889" i="16"/>
  <c r="S1885" i="16"/>
  <c r="T1885" i="16"/>
  <c r="S1881" i="16"/>
  <c r="T1881" i="16"/>
  <c r="S1877" i="16"/>
  <c r="T1877" i="16"/>
  <c r="S1873" i="16"/>
  <c r="T1873" i="16"/>
  <c r="AB1873" i="16"/>
  <c r="S1869" i="16"/>
  <c r="T1869" i="16"/>
  <c r="S1865" i="16"/>
  <c r="T1865" i="16"/>
  <c r="AB1865" i="16"/>
  <c r="S1861" i="16"/>
  <c r="T1861" i="16"/>
  <c r="S1857" i="16"/>
  <c r="T1857" i="16"/>
  <c r="AB1857" i="16"/>
  <c r="S1853" i="16"/>
  <c r="T1853" i="16"/>
  <c r="S1849" i="16"/>
  <c r="T1849" i="16"/>
  <c r="S1845" i="16"/>
  <c r="T1845" i="16"/>
  <c r="S1841" i="16"/>
  <c r="T1841" i="16"/>
  <c r="S1837" i="16"/>
  <c r="T1837" i="16"/>
  <c r="S1833" i="16"/>
  <c r="T1833" i="16"/>
  <c r="AB1833" i="16"/>
  <c r="S1829" i="16"/>
  <c r="T1829" i="16"/>
  <c r="S1825" i="16"/>
  <c r="T1825" i="16"/>
  <c r="AB1825" i="16"/>
  <c r="S1821" i="16"/>
  <c r="T1821" i="16"/>
  <c r="S1817" i="16"/>
  <c r="T1817" i="16"/>
  <c r="AB1817" i="16"/>
  <c r="S1813" i="16"/>
  <c r="T1813" i="16"/>
  <c r="S1809" i="16"/>
  <c r="T1809" i="16"/>
  <c r="S1805" i="16"/>
  <c r="T1805" i="16"/>
  <c r="S1801" i="16"/>
  <c r="T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S1741" i="16"/>
  <c r="T1741" i="16"/>
  <c r="S1737" i="16"/>
  <c r="T1737" i="16"/>
  <c r="AB1737" i="16"/>
  <c r="S1733" i="16"/>
  <c r="T1733" i="16"/>
  <c r="S1729" i="16"/>
  <c r="T1729" i="16"/>
  <c r="AB1729" i="16"/>
  <c r="S1725" i="16"/>
  <c r="T1725" i="16"/>
  <c r="S1721" i="16"/>
  <c r="T1721" i="16"/>
  <c r="S1717" i="16"/>
  <c r="T1717" i="16"/>
  <c r="S1713" i="16"/>
  <c r="T1713" i="16"/>
  <c r="AB1713" i="16"/>
  <c r="S1709" i="16"/>
  <c r="T1709" i="16"/>
  <c r="S1705" i="16"/>
  <c r="T1705" i="16"/>
  <c r="AB1705" i="16"/>
  <c r="S1701" i="16"/>
  <c r="T1701" i="16"/>
  <c r="S1697" i="16"/>
  <c r="T1697" i="16"/>
  <c r="S1693" i="16"/>
  <c r="T1693" i="16"/>
  <c r="S1689" i="16"/>
  <c r="T1689" i="16"/>
  <c r="AB1689" i="16"/>
  <c r="S1685" i="16"/>
  <c r="T1685" i="16"/>
  <c r="S1681" i="16"/>
  <c r="T1681" i="16"/>
  <c r="S1677" i="16"/>
  <c r="T1677" i="16"/>
  <c r="S1673" i="16"/>
  <c r="T1673" i="16"/>
  <c r="S1669" i="16"/>
  <c r="T1669" i="16"/>
  <c r="S1665" i="16"/>
  <c r="T1665" i="16"/>
  <c r="S1661" i="16"/>
  <c r="T1661" i="16"/>
  <c r="S1657" i="16"/>
  <c r="T1657" i="16"/>
  <c r="AB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AB1609" i="16"/>
  <c r="S1605" i="16"/>
  <c r="T1605" i="16"/>
  <c r="S1601" i="16"/>
  <c r="T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S1557" i="16"/>
  <c r="T1557" i="16"/>
  <c r="S1553" i="16"/>
  <c r="T1553" i="16"/>
  <c r="S1549" i="16"/>
  <c r="T1549" i="16"/>
  <c r="S1545" i="16"/>
  <c r="T1545" i="16"/>
  <c r="AB1545" i="16"/>
  <c r="S1541" i="16"/>
  <c r="T1541" i="16"/>
  <c r="S1537" i="16"/>
  <c r="T1537" i="16"/>
  <c r="AB1537" i="16"/>
  <c r="S1533" i="16"/>
  <c r="T1533" i="16"/>
  <c r="S1529" i="16"/>
  <c r="T1529" i="16"/>
  <c r="S1525" i="16"/>
  <c r="T1525" i="16"/>
  <c r="S1521" i="16"/>
  <c r="T1521" i="16"/>
  <c r="AB1521" i="16"/>
  <c r="S1517" i="16"/>
  <c r="T1517" i="16"/>
  <c r="S1513" i="16"/>
  <c r="T1513" i="16"/>
  <c r="S1509" i="16"/>
  <c r="T1509" i="16"/>
  <c r="S1505" i="16"/>
  <c r="T1505" i="16"/>
  <c r="AB1505" i="16"/>
  <c r="S1501" i="16"/>
  <c r="T1501" i="16"/>
  <c r="S1497" i="16"/>
  <c r="T1497" i="16"/>
  <c r="S1493" i="16"/>
  <c r="T1493" i="16"/>
  <c r="S1489" i="16"/>
  <c r="T1489" i="16"/>
  <c r="S1485" i="16"/>
  <c r="T1485" i="16"/>
  <c r="S1481" i="16"/>
  <c r="T1481" i="16"/>
  <c r="S1477" i="16"/>
  <c r="T1477" i="16"/>
  <c r="S1473" i="16"/>
  <c r="T1473" i="16"/>
  <c r="AB1473" i="16"/>
  <c r="S1469" i="16"/>
  <c r="T1469" i="16"/>
  <c r="S1465" i="16"/>
  <c r="T1465" i="16"/>
  <c r="S1461" i="16"/>
  <c r="T1461" i="16"/>
  <c r="S1457" i="16"/>
  <c r="T1457" i="16"/>
  <c r="AB1457" i="16"/>
  <c r="S1453" i="16"/>
  <c r="T1453" i="16"/>
  <c r="S1449" i="16"/>
  <c r="T1449" i="16"/>
  <c r="AB1449" i="16"/>
  <c r="S1445" i="16"/>
  <c r="T1445" i="16"/>
  <c r="S1441" i="16"/>
  <c r="T1441" i="16"/>
  <c r="S1437" i="16"/>
  <c r="T1437" i="16"/>
  <c r="AB1437" i="16"/>
  <c r="S1433" i="16"/>
  <c r="T1433" i="16"/>
  <c r="S1429" i="16"/>
  <c r="T1429" i="16"/>
  <c r="S1425" i="16"/>
  <c r="T1425" i="16"/>
  <c r="S1421" i="16"/>
  <c r="T1421" i="16"/>
  <c r="AB1421" i="16"/>
  <c r="S1417" i="16"/>
  <c r="T1417" i="16"/>
  <c r="S1413" i="16"/>
  <c r="T1413" i="16"/>
  <c r="S1409" i="16"/>
  <c r="T1409" i="16"/>
  <c r="S1405" i="16"/>
  <c r="T1405" i="16"/>
  <c r="AB1405" i="16"/>
  <c r="S1401" i="16"/>
  <c r="T1401" i="16"/>
  <c r="S1397" i="16"/>
  <c r="T1397" i="16"/>
  <c r="S1393" i="16"/>
  <c r="T1393" i="16"/>
  <c r="S1389" i="16"/>
  <c r="T1389" i="16"/>
  <c r="AB1389" i="16"/>
  <c r="S1385" i="16"/>
  <c r="T1385" i="16"/>
  <c r="S1381" i="16"/>
  <c r="T1381" i="16"/>
  <c r="S1377" i="16"/>
  <c r="T1377" i="16"/>
  <c r="S1373" i="16"/>
  <c r="T1373" i="16"/>
  <c r="S1369" i="16"/>
  <c r="T1369" i="16"/>
  <c r="AB1369" i="16"/>
  <c r="S1365" i="16"/>
  <c r="T1365" i="16"/>
  <c r="S1361" i="16"/>
  <c r="T1361" i="16"/>
  <c r="AB1361" i="16"/>
  <c r="S1357" i="16"/>
  <c r="T1357" i="16"/>
  <c r="AB1357" i="16"/>
  <c r="S1353" i="16"/>
  <c r="T1353" i="16"/>
  <c r="S1349" i="16"/>
  <c r="T1349" i="16"/>
  <c r="S1345" i="16"/>
  <c r="T1345" i="16"/>
  <c r="S1341" i="16"/>
  <c r="T1341" i="16"/>
  <c r="S1337" i="16"/>
  <c r="T1337" i="16"/>
  <c r="S1333" i="16"/>
  <c r="T1333" i="16"/>
  <c r="AB1333" i="16"/>
  <c r="S1329" i="16"/>
  <c r="T1329" i="16"/>
  <c r="S1325" i="16"/>
  <c r="T1325" i="16"/>
  <c r="S1321" i="16"/>
  <c r="T1321" i="16"/>
  <c r="AB1321" i="16"/>
  <c r="S1317" i="16"/>
  <c r="T1317" i="16"/>
  <c r="S1313" i="16"/>
  <c r="T1313" i="16"/>
  <c r="S1309" i="16"/>
  <c r="T1309" i="16"/>
  <c r="AB1309" i="16"/>
  <c r="S1305" i="16"/>
  <c r="T1305" i="16"/>
  <c r="S1301" i="16"/>
  <c r="T1301" i="16"/>
  <c r="S1297" i="16"/>
  <c r="T1297" i="16"/>
  <c r="S1293" i="16"/>
  <c r="T1293" i="16"/>
  <c r="AB1293" i="16"/>
  <c r="S1289" i="16"/>
  <c r="T1289" i="16"/>
  <c r="AB1289" i="16"/>
  <c r="S1285" i="16"/>
  <c r="T1285" i="16"/>
  <c r="S1281" i="16"/>
  <c r="T1281" i="16"/>
  <c r="AB1281" i="16"/>
  <c r="S1277" i="16"/>
  <c r="T1277" i="16"/>
  <c r="S1273" i="16"/>
  <c r="T1273" i="16"/>
  <c r="AB1273" i="16"/>
  <c r="S1269" i="16"/>
  <c r="T1269" i="16"/>
  <c r="AB1269" i="16"/>
  <c r="S1265" i="16"/>
  <c r="T1265" i="16"/>
  <c r="S1261" i="16"/>
  <c r="T1261" i="16"/>
  <c r="AB1261" i="16"/>
  <c r="S1257" i="16"/>
  <c r="T1257" i="16"/>
  <c r="S1253" i="16"/>
  <c r="T1253" i="16"/>
  <c r="S1249" i="16"/>
  <c r="T1249" i="16"/>
  <c r="AB1249" i="16"/>
  <c r="S1245" i="16"/>
  <c r="T1245" i="16"/>
  <c r="S1241" i="16"/>
  <c r="T1241" i="16"/>
  <c r="AB1241" i="16"/>
  <c r="S1237" i="16"/>
  <c r="T1237" i="16"/>
  <c r="S1233" i="16"/>
  <c r="T1233" i="16"/>
  <c r="S1229" i="16"/>
  <c r="T1229" i="16"/>
  <c r="AB1229" i="16"/>
  <c r="S1225" i="16"/>
  <c r="T1225" i="16"/>
  <c r="AB1225" i="16"/>
  <c r="S1221" i="16"/>
  <c r="T1221" i="16"/>
  <c r="S1217" i="16"/>
  <c r="T1217" i="16"/>
  <c r="S1213" i="16"/>
  <c r="T1213" i="16"/>
  <c r="S1209" i="16"/>
  <c r="T1209" i="16"/>
  <c r="S1205" i="16"/>
  <c r="T1205" i="16"/>
  <c r="S1201" i="16"/>
  <c r="T1201" i="16"/>
  <c r="AB1201" i="16"/>
  <c r="S1197" i="16"/>
  <c r="T1197" i="16"/>
  <c r="AB1197" i="16"/>
  <c r="S1193" i="16"/>
  <c r="T1193" i="16"/>
  <c r="S1189" i="16"/>
  <c r="T1189" i="16"/>
  <c r="S1185" i="16"/>
  <c r="T1185" i="16"/>
  <c r="AB1185" i="16"/>
  <c r="S1181" i="16"/>
  <c r="T1181" i="16"/>
  <c r="AB1181" i="16"/>
  <c r="S1177" i="16"/>
  <c r="T1177" i="16"/>
  <c r="S1173" i="16"/>
  <c r="T1173" i="16"/>
  <c r="AB1173" i="16"/>
  <c r="S1169" i="16"/>
  <c r="T1169" i="16"/>
  <c r="S1165" i="16"/>
  <c r="T1165" i="16"/>
  <c r="S1161" i="16"/>
  <c r="T1161" i="16"/>
  <c r="AB1161" i="16"/>
  <c r="S1157" i="16"/>
  <c r="T1157" i="16"/>
  <c r="S1153" i="16"/>
  <c r="T1153" i="16"/>
  <c r="S1149" i="16"/>
  <c r="T1149" i="16"/>
  <c r="AB1149" i="16"/>
  <c r="S1145" i="16"/>
  <c r="T1145" i="16"/>
  <c r="AB1145" i="16"/>
  <c r="S1141" i="16"/>
  <c r="T1141" i="16"/>
  <c r="S1137" i="16"/>
  <c r="T1137" i="16"/>
  <c r="S1133" i="16"/>
  <c r="T1133" i="16"/>
  <c r="AB1133" i="16"/>
  <c r="S1129" i="16"/>
  <c r="T1129" i="16"/>
  <c r="AB1129" i="16"/>
  <c r="S1125" i="16"/>
  <c r="T1125" i="16"/>
  <c r="S1121" i="16"/>
  <c r="T1121" i="16"/>
  <c r="S1117" i="16"/>
  <c r="T1117" i="16"/>
  <c r="S1113" i="16"/>
  <c r="T1113" i="16"/>
  <c r="S1109" i="16"/>
  <c r="T1109" i="16"/>
  <c r="AB1109" i="16"/>
  <c r="S1105" i="16"/>
  <c r="T1105" i="16"/>
  <c r="S1101" i="16"/>
  <c r="T1101" i="16"/>
  <c r="AB1101" i="16"/>
  <c r="S1097" i="16"/>
  <c r="T1097" i="16"/>
  <c r="S1093" i="16"/>
  <c r="T1093" i="16"/>
  <c r="S1089" i="16"/>
  <c r="T1089" i="16"/>
  <c r="S1085" i="16"/>
  <c r="T1085" i="16"/>
  <c r="AB1085" i="16"/>
  <c r="S1081" i="16"/>
  <c r="T1081" i="16"/>
  <c r="S1077" i="16"/>
  <c r="T1077" i="16"/>
  <c r="S1073" i="16"/>
  <c r="T1073" i="16"/>
  <c r="AB1073" i="16"/>
  <c r="S1069" i="16"/>
  <c r="T1069" i="16"/>
  <c r="S1065" i="16"/>
  <c r="T1065" i="16"/>
  <c r="S1061" i="16"/>
  <c r="T1061" i="16"/>
  <c r="AB1061" i="16"/>
  <c r="S1057" i="16"/>
  <c r="T1057" i="16"/>
  <c r="S1053" i="16"/>
  <c r="T1053" i="16"/>
  <c r="S1049" i="16"/>
  <c r="T1049" i="16"/>
  <c r="AB1049" i="16"/>
  <c r="S1045" i="16"/>
  <c r="T1045" i="16"/>
  <c r="S1041" i="16"/>
  <c r="T1041" i="16"/>
  <c r="AB1041" i="16"/>
  <c r="S1037" i="16"/>
  <c r="T1037" i="16"/>
  <c r="S1033" i="16"/>
  <c r="T1033" i="16"/>
  <c r="AB1033" i="16"/>
  <c r="S1029" i="16"/>
  <c r="T1029" i="16"/>
  <c r="S1025" i="16"/>
  <c r="T1025" i="16"/>
  <c r="S1021" i="16"/>
  <c r="T1021" i="16"/>
  <c r="S1017" i="16"/>
  <c r="T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T597" i="16"/>
  <c r="S597" i="16"/>
  <c r="T593" i="16"/>
  <c r="S593" i="16"/>
  <c r="T589" i="16"/>
  <c r="S589" i="16"/>
  <c r="T585" i="16"/>
  <c r="S585" i="16"/>
  <c r="T581" i="16"/>
  <c r="S581" i="16"/>
  <c r="T577" i="16"/>
  <c r="S577" i="16"/>
  <c r="T573" i="16"/>
  <c r="S573" i="16"/>
  <c r="AB2494" i="16"/>
  <c r="AB2458" i="16"/>
  <c r="AB2414" i="16"/>
  <c r="AB2394" i="16"/>
  <c r="AB2350" i="16"/>
  <c r="AB2310" i="16"/>
  <c r="AB2278" i="16"/>
  <c r="AB2238" i="16"/>
  <c r="AB2202" i="16"/>
  <c r="AB2126" i="16"/>
  <c r="AB2062" i="16"/>
  <c r="AB1889" i="16"/>
  <c r="AB1849" i="16"/>
  <c r="AB1734" i="16"/>
  <c r="AB1697" i="16"/>
  <c r="AB1649" i="16"/>
  <c r="AB1633" i="16"/>
  <c r="AB1601" i="16"/>
  <c r="AB1561" i="16"/>
  <c r="AB1425" i="16"/>
  <c r="AB1393" i="16"/>
  <c r="AB1377" i="16"/>
  <c r="AB1325" i="16"/>
  <c r="AB1313" i="16"/>
  <c r="AB1297" i="16"/>
  <c r="AB1233" i="16"/>
  <c r="AB1193" i="16"/>
  <c r="AB1165" i="16"/>
  <c r="AB1137" i="16"/>
  <c r="AB1113" i="16"/>
  <c r="AB1065" i="16"/>
  <c r="AB1053" i="16"/>
  <c r="AB2501" i="16"/>
  <c r="V2501" i="16"/>
  <c r="AB2495" i="16"/>
  <c r="AB2258" i="16"/>
  <c r="V2258" i="16"/>
  <c r="AB2200" i="16"/>
  <c r="V2200" i="16"/>
  <c r="AB2186" i="16"/>
  <c r="AB1684" i="16"/>
  <c r="V1684" i="16"/>
  <c r="I1684" i="16" s="1"/>
  <c r="AB1434" i="16"/>
  <c r="V1434" i="16"/>
  <c r="J1434" i="16" s="1"/>
  <c r="AB1305" i="16"/>
  <c r="V1305" i="16"/>
  <c r="F1305" i="16" s="1"/>
  <c r="AB1191" i="16"/>
  <c r="V1191" i="16"/>
  <c r="B37" i="4"/>
  <c r="A24" i="10" s="1"/>
  <c r="T2504" i="16"/>
  <c r="S2504" i="16"/>
  <c r="AB2504" i="16"/>
  <c r="T2500" i="16"/>
  <c r="S2500" i="16"/>
  <c r="T2496" i="16"/>
  <c r="S2496" i="16"/>
  <c r="AB2496" i="16"/>
  <c r="T2492" i="16"/>
  <c r="S2492" i="16"/>
  <c r="T2488" i="16"/>
  <c r="S2488" i="16"/>
  <c r="T2484" i="16"/>
  <c r="S2484" i="16"/>
  <c r="T2480" i="16"/>
  <c r="S2480" i="16"/>
  <c r="AB2480" i="16"/>
  <c r="T2476" i="16"/>
  <c r="S2476" i="16"/>
  <c r="T2472" i="16"/>
  <c r="S2472" i="16"/>
  <c r="T2468" i="16"/>
  <c r="S2468" i="16"/>
  <c r="AB2468" i="16"/>
  <c r="T2464" i="16"/>
  <c r="S2464" i="16"/>
  <c r="T2460" i="16"/>
  <c r="S2460" i="16"/>
  <c r="AB2460" i="16"/>
  <c r="T2456" i="16"/>
  <c r="S2456" i="16"/>
  <c r="T2452" i="16"/>
  <c r="S2452" i="16"/>
  <c r="T2448" i="16"/>
  <c r="S2448" i="16"/>
  <c r="T2444" i="16"/>
  <c r="S2444" i="16"/>
  <c r="T2440" i="16"/>
  <c r="S2440" i="16"/>
  <c r="T2436" i="16"/>
  <c r="S2436" i="16"/>
  <c r="AB2436" i="16"/>
  <c r="T2432" i="16"/>
  <c r="S2432" i="16"/>
  <c r="T2428" i="16"/>
  <c r="S2428" i="16"/>
  <c r="AB2428" i="16"/>
  <c r="T2424" i="16"/>
  <c r="S2424" i="16"/>
  <c r="T2420" i="16"/>
  <c r="S2420" i="16"/>
  <c r="T2416" i="16"/>
  <c r="S2416" i="16"/>
  <c r="AB2416" i="16"/>
  <c r="T2412" i="16"/>
  <c r="S2412" i="16"/>
  <c r="T2408" i="16"/>
  <c r="S2408" i="16"/>
  <c r="T2404" i="16"/>
  <c r="S2404" i="16"/>
  <c r="T2400" i="16"/>
  <c r="S2400" i="16"/>
  <c r="AB2400" i="16"/>
  <c r="T2396" i="16"/>
  <c r="S2396" i="16"/>
  <c r="AB2396" i="16"/>
  <c r="T2392" i="16"/>
  <c r="S2392" i="16"/>
  <c r="T2388" i="16"/>
  <c r="S2388" i="16"/>
  <c r="T2384" i="16"/>
  <c r="S2384" i="16"/>
  <c r="T2380" i="16"/>
  <c r="S2380" i="16"/>
  <c r="T2376" i="16"/>
  <c r="S2376" i="16"/>
  <c r="T2372" i="16"/>
  <c r="S2372" i="16"/>
  <c r="AB2372" i="16"/>
  <c r="T2368" i="16"/>
  <c r="S2368" i="16"/>
  <c r="T2364" i="16"/>
  <c r="S2364" i="16"/>
  <c r="AB2364" i="16"/>
  <c r="T2360" i="16"/>
  <c r="S2360" i="16"/>
  <c r="T2356" i="16"/>
  <c r="S2356" i="16"/>
  <c r="T2352" i="16"/>
  <c r="S2352" i="16"/>
  <c r="AB2352" i="16"/>
  <c r="T2348" i="16"/>
  <c r="S2348" i="16"/>
  <c r="T2344" i="16"/>
  <c r="S2344" i="16"/>
  <c r="T2340" i="16"/>
  <c r="S2340" i="16"/>
  <c r="T2336" i="16"/>
  <c r="S2336" i="16"/>
  <c r="AB2336" i="16"/>
  <c r="T2332" i="16"/>
  <c r="S2332" i="16"/>
  <c r="T2328" i="16"/>
  <c r="S2328" i="16"/>
  <c r="T2324" i="16"/>
  <c r="S2324" i="16"/>
  <c r="AB2324" i="16"/>
  <c r="T2320" i="16"/>
  <c r="S2320" i="16"/>
  <c r="T2316" i="16"/>
  <c r="S2316" i="16"/>
  <c r="AB2316" i="16"/>
  <c r="T2312" i="16"/>
  <c r="S2312" i="16"/>
  <c r="AB2312" i="16"/>
  <c r="T2308" i="16"/>
  <c r="S2308" i="16"/>
  <c r="T2304" i="16"/>
  <c r="S2304" i="16"/>
  <c r="AB2304" i="16"/>
  <c r="T2300" i="16"/>
  <c r="S2300" i="16"/>
  <c r="T2296" i="16"/>
  <c r="S2296" i="16"/>
  <c r="T2292" i="16"/>
  <c r="S2292" i="16"/>
  <c r="T2288" i="16"/>
  <c r="S2288" i="16"/>
  <c r="AB2288" i="16"/>
  <c r="T2284" i="16"/>
  <c r="S2284" i="16"/>
  <c r="T2280" i="16"/>
  <c r="S2280" i="16"/>
  <c r="AB2280" i="16"/>
  <c r="T2276" i="16"/>
  <c r="S2276" i="16"/>
  <c r="T2272" i="16"/>
  <c r="S2272" i="16"/>
  <c r="T2268" i="16"/>
  <c r="S2268" i="16"/>
  <c r="T2264" i="16"/>
  <c r="S2264" i="16"/>
  <c r="T2260" i="16"/>
  <c r="S2260" i="16"/>
  <c r="T2256" i="16"/>
  <c r="S2256" i="16"/>
  <c r="T2252" i="16"/>
  <c r="S2252" i="16"/>
  <c r="AB2252" i="16"/>
  <c r="T2248" i="16"/>
  <c r="S2248" i="16"/>
  <c r="T2244" i="16"/>
  <c r="S2244" i="16"/>
  <c r="T2240" i="16"/>
  <c r="S2240" i="16"/>
  <c r="AB2240" i="16"/>
  <c r="T2236" i="16"/>
  <c r="S2236" i="16"/>
  <c r="T2232" i="16"/>
  <c r="S2232" i="16"/>
  <c r="T2228" i="16"/>
  <c r="S2228" i="16"/>
  <c r="T2224" i="16"/>
  <c r="S2224" i="16"/>
  <c r="AB2224" i="16"/>
  <c r="T2220" i="16"/>
  <c r="S2220" i="16"/>
  <c r="T2216" i="16"/>
  <c r="S2216" i="16"/>
  <c r="T2212" i="16"/>
  <c r="S2212" i="16"/>
  <c r="AB2212" i="16"/>
  <c r="T2208" i="16"/>
  <c r="S2208" i="16"/>
  <c r="T2204" i="16"/>
  <c r="S2204" i="16"/>
  <c r="AB2204" i="16"/>
  <c r="T2200" i="16"/>
  <c r="S2200" i="16"/>
  <c r="T2196" i="16"/>
  <c r="S2196" i="16"/>
  <c r="T2192" i="16"/>
  <c r="S2192" i="16"/>
  <c r="T2188" i="16"/>
  <c r="S2188" i="16"/>
  <c r="T2184" i="16"/>
  <c r="S2184" i="16"/>
  <c r="AB2184" i="16"/>
  <c r="T2180" i="16"/>
  <c r="S2180" i="16"/>
  <c r="T2176" i="16"/>
  <c r="S2176" i="16"/>
  <c r="AB2176" i="16"/>
  <c r="T2172" i="16"/>
  <c r="S2172" i="16"/>
  <c r="T2168" i="16"/>
  <c r="S2168" i="16"/>
  <c r="T2164" i="16"/>
  <c r="S2164" i="16"/>
  <c r="T2160" i="16"/>
  <c r="S2160" i="16"/>
  <c r="T2156" i="16"/>
  <c r="S2156" i="16"/>
  <c r="AB2156" i="16"/>
  <c r="T2152" i="16"/>
  <c r="S2152" i="16"/>
  <c r="T2148" i="16"/>
  <c r="S2148" i="16"/>
  <c r="AB2148" i="16"/>
  <c r="T2144" i="16"/>
  <c r="S2144" i="16"/>
  <c r="T2140" i="16"/>
  <c r="S2140" i="16"/>
  <c r="AB2140" i="16"/>
  <c r="T2136" i="16"/>
  <c r="S2136" i="16"/>
  <c r="T2132" i="16"/>
  <c r="S2132" i="16"/>
  <c r="T2128" i="16"/>
  <c r="S2128" i="16"/>
  <c r="T2124" i="16"/>
  <c r="S2124" i="16"/>
  <c r="T2120" i="16"/>
  <c r="S2120" i="16"/>
  <c r="AB2120" i="16"/>
  <c r="T2116" i="16"/>
  <c r="S2116" i="16"/>
  <c r="T2112" i="16"/>
  <c r="S2112" i="16"/>
  <c r="AB2112" i="16"/>
  <c r="T2108" i="16"/>
  <c r="S2108" i="16"/>
  <c r="T2104" i="16"/>
  <c r="S2104" i="16"/>
  <c r="T2100" i="16"/>
  <c r="S2100" i="16"/>
  <c r="T2096" i="16"/>
  <c r="S2096" i="16"/>
  <c r="T2092" i="16"/>
  <c r="S2092" i="16"/>
  <c r="T2088" i="16"/>
  <c r="S2088" i="16"/>
  <c r="T2084" i="16"/>
  <c r="S2084" i="16"/>
  <c r="T2080" i="16"/>
  <c r="S2080" i="16"/>
  <c r="AB2080" i="16"/>
  <c r="T2076" i="16"/>
  <c r="S2076" i="16"/>
  <c r="T2072" i="16"/>
  <c r="S2072" i="16"/>
  <c r="AB2072" i="16"/>
  <c r="T2068" i="16"/>
  <c r="S2068" i="16"/>
  <c r="T2064" i="16"/>
  <c r="S2064" i="16"/>
  <c r="T2060" i="16"/>
  <c r="S2060" i="16"/>
  <c r="T2056" i="16"/>
  <c r="S2056" i="16"/>
  <c r="AB2056" i="16"/>
  <c r="T2052" i="16"/>
  <c r="S2052" i="16"/>
  <c r="T2048" i="16"/>
  <c r="S2048" i="16"/>
  <c r="AB2048" i="16"/>
  <c r="T2044" i="16"/>
  <c r="S2044" i="16"/>
  <c r="T2040" i="16"/>
  <c r="S2040" i="16"/>
  <c r="T2036" i="16"/>
  <c r="S2036" i="16"/>
  <c r="T2032" i="16"/>
  <c r="S2032" i="16"/>
  <c r="AB2032" i="16"/>
  <c r="T2028" i="16"/>
  <c r="S2028" i="16"/>
  <c r="T2024" i="16"/>
  <c r="S2024" i="16"/>
  <c r="T2020" i="16"/>
  <c r="S2020" i="16"/>
  <c r="T2016" i="16"/>
  <c r="S2016" i="16"/>
  <c r="T2012" i="16"/>
  <c r="S2012" i="16"/>
  <c r="AB2012" i="16"/>
  <c r="S2008" i="16"/>
  <c r="T2008" i="16"/>
  <c r="S2004" i="16"/>
  <c r="T2004" i="16"/>
  <c r="AB2004" i="16"/>
  <c r="S2000" i="16"/>
  <c r="T2000" i="16"/>
  <c r="S1996" i="16"/>
  <c r="T1996" i="16"/>
  <c r="AB1996" i="16"/>
  <c r="S1992" i="16"/>
  <c r="T1992" i="16"/>
  <c r="AB1992" i="16"/>
  <c r="S1988" i="16"/>
  <c r="T1988" i="16"/>
  <c r="AB1988" i="16"/>
  <c r="S1984" i="16"/>
  <c r="T1984" i="16"/>
  <c r="AB1984" i="16"/>
  <c r="S1980" i="16"/>
  <c r="T1980" i="16"/>
  <c r="S1976" i="16"/>
  <c r="T1976" i="16"/>
  <c r="S1972" i="16"/>
  <c r="T1972" i="16"/>
  <c r="AB1972" i="16"/>
  <c r="S1968" i="16"/>
  <c r="T1968" i="16"/>
  <c r="AB1968" i="16"/>
  <c r="S1964" i="16"/>
  <c r="T1964" i="16"/>
  <c r="S1960" i="16"/>
  <c r="T1960" i="16"/>
  <c r="S1956" i="16"/>
  <c r="T1956" i="16"/>
  <c r="S1952" i="16"/>
  <c r="T1952" i="16"/>
  <c r="S1948" i="16"/>
  <c r="T1948" i="16"/>
  <c r="AB1948" i="16"/>
  <c r="S1944" i="16"/>
  <c r="T1944" i="16"/>
  <c r="S1940" i="16"/>
  <c r="T1940" i="16"/>
  <c r="S1936" i="16"/>
  <c r="T1936" i="16"/>
  <c r="S1932" i="16"/>
  <c r="T1932" i="16"/>
  <c r="S1928" i="16"/>
  <c r="T1928" i="16"/>
  <c r="AB1928" i="16"/>
  <c r="S1924" i="16"/>
  <c r="T1924" i="16"/>
  <c r="S1920" i="16"/>
  <c r="T1920" i="16"/>
  <c r="S1916" i="16"/>
  <c r="T1916" i="16"/>
  <c r="AB1916" i="16"/>
  <c r="S1912" i="16"/>
  <c r="T1912" i="16"/>
  <c r="S1908" i="16"/>
  <c r="T1908" i="16"/>
  <c r="S1904" i="16"/>
  <c r="T1904" i="16"/>
  <c r="AB1904" i="16"/>
  <c r="S1900" i="16"/>
  <c r="T1900" i="16"/>
  <c r="S1896" i="16"/>
  <c r="T1896" i="16"/>
  <c r="S1892" i="16"/>
  <c r="T1892" i="16"/>
  <c r="AB1892" i="16"/>
  <c r="S1888" i="16"/>
  <c r="T1888" i="16"/>
  <c r="S1884" i="16"/>
  <c r="T1884" i="16"/>
  <c r="AB1884" i="16"/>
  <c r="S1880" i="16"/>
  <c r="T1880" i="16"/>
  <c r="AB1880" i="16"/>
  <c r="S1876" i="16"/>
  <c r="T1876" i="16"/>
  <c r="S1872" i="16"/>
  <c r="T1872" i="16"/>
  <c r="S1868" i="16"/>
  <c r="T1868" i="16"/>
  <c r="S1864" i="16"/>
  <c r="T1864" i="16"/>
  <c r="AB1864" i="16"/>
  <c r="S1860" i="16"/>
  <c r="T1860" i="16"/>
  <c r="S1856" i="16"/>
  <c r="T1856" i="16"/>
  <c r="AB1856" i="16"/>
  <c r="S1852" i="16"/>
  <c r="T1852" i="16"/>
  <c r="AB1852" i="16"/>
  <c r="S1848" i="16"/>
  <c r="T1848" i="16"/>
  <c r="S1844" i="16"/>
  <c r="T1844" i="16"/>
  <c r="AB1844" i="16"/>
  <c r="S1840" i="16"/>
  <c r="T1840" i="16"/>
  <c r="AB1840" i="16"/>
  <c r="S1836" i="16"/>
  <c r="T1836" i="16"/>
  <c r="S1832" i="16"/>
  <c r="T1832" i="16"/>
  <c r="S1828" i="16"/>
  <c r="T1828" i="16"/>
  <c r="S1824" i="16"/>
  <c r="T1824" i="16"/>
  <c r="S1820" i="16"/>
  <c r="T1820" i="16"/>
  <c r="AB1820" i="16"/>
  <c r="S1816" i="16"/>
  <c r="T1816" i="16"/>
  <c r="AB1816" i="16"/>
  <c r="S1812" i="16"/>
  <c r="T1812" i="16"/>
  <c r="S1808" i="16"/>
  <c r="T1808" i="16"/>
  <c r="S1804" i="16"/>
  <c r="T1804" i="16"/>
  <c r="AB1804" i="16"/>
  <c r="S1800" i="16"/>
  <c r="T1800" i="16"/>
  <c r="S1796" i="16"/>
  <c r="T1796" i="16"/>
  <c r="S1792" i="16"/>
  <c r="T1792" i="16"/>
  <c r="S1788" i="16"/>
  <c r="T1788" i="16"/>
  <c r="AB1788" i="16"/>
  <c r="S1784" i="16"/>
  <c r="T1784" i="16"/>
  <c r="S1780" i="16"/>
  <c r="T1780" i="16"/>
  <c r="S1776" i="16"/>
  <c r="T1776" i="16"/>
  <c r="AB1776" i="16"/>
  <c r="S1772" i="16"/>
  <c r="T1772" i="16"/>
  <c r="S1768" i="16"/>
  <c r="T1768" i="16"/>
  <c r="S1764" i="16"/>
  <c r="T1764" i="16"/>
  <c r="AB1764" i="16"/>
  <c r="S1760" i="16"/>
  <c r="T1760" i="16"/>
  <c r="AB1760" i="16"/>
  <c r="S1756" i="16"/>
  <c r="T1756" i="16"/>
  <c r="S1752" i="16"/>
  <c r="T1752" i="16"/>
  <c r="S1748" i="16"/>
  <c r="T1748" i="16"/>
  <c r="S1744" i="16"/>
  <c r="T1744" i="16"/>
  <c r="AB1744" i="16"/>
  <c r="S1740" i="16"/>
  <c r="T1740" i="16"/>
  <c r="S1736" i="16"/>
  <c r="T1736" i="16"/>
  <c r="AB1736" i="16"/>
  <c r="S1732" i="16"/>
  <c r="T1732" i="16"/>
  <c r="S1728" i="16"/>
  <c r="T1728" i="16"/>
  <c r="S1724" i="16"/>
  <c r="T1724" i="16"/>
  <c r="AB1724" i="16"/>
  <c r="S1720" i="16"/>
  <c r="T1720" i="16"/>
  <c r="AB1720" i="16"/>
  <c r="S1716" i="16"/>
  <c r="T1716" i="16"/>
  <c r="S1712" i="16"/>
  <c r="T1712" i="16"/>
  <c r="AB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AB1644" i="16"/>
  <c r="S1640" i="16"/>
  <c r="T1640" i="16"/>
  <c r="S1636" i="16"/>
  <c r="T1636" i="16"/>
  <c r="S1632" i="16"/>
  <c r="T1632" i="16"/>
  <c r="S1628" i="16"/>
  <c r="T1628" i="16"/>
  <c r="AB1628" i="16"/>
  <c r="S1624" i="16"/>
  <c r="T1624" i="16"/>
  <c r="S1620" i="16"/>
  <c r="T1620" i="16"/>
  <c r="S1616" i="16"/>
  <c r="T1616" i="16"/>
  <c r="S1612" i="16"/>
  <c r="T1612" i="16"/>
  <c r="S1608" i="16"/>
  <c r="T1608" i="16"/>
  <c r="S1604" i="16"/>
  <c r="T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S1560" i="16"/>
  <c r="T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S1516" i="16"/>
  <c r="T1516" i="16"/>
  <c r="AB1516" i="16"/>
  <c r="S1512" i="16"/>
  <c r="T1512" i="16"/>
  <c r="S1508" i="16"/>
  <c r="T1508" i="16"/>
  <c r="S1504" i="16"/>
  <c r="T1504" i="16"/>
  <c r="S1500" i="16"/>
  <c r="T1500" i="16"/>
  <c r="AB1500" i="16"/>
  <c r="S1496" i="16"/>
  <c r="T1496" i="16"/>
  <c r="AB1496" i="16"/>
  <c r="S1492" i="16"/>
  <c r="T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S1432" i="16"/>
  <c r="T1432" i="16"/>
  <c r="AB1432" i="16"/>
  <c r="S1428" i="16"/>
  <c r="T1428" i="16"/>
  <c r="S1424" i="16"/>
  <c r="T1424" i="16"/>
  <c r="S1420" i="16"/>
  <c r="T1420" i="16"/>
  <c r="S1416" i="16"/>
  <c r="T1416" i="16"/>
  <c r="S1412" i="16"/>
  <c r="T1412" i="16"/>
  <c r="S1408" i="16"/>
  <c r="T1408" i="16"/>
  <c r="S1404" i="16"/>
  <c r="T1404" i="16"/>
  <c r="AB1404" i="16"/>
  <c r="S1400" i="16"/>
  <c r="T1400" i="16"/>
  <c r="S1396" i="16"/>
  <c r="T1396" i="16"/>
  <c r="AB1396" i="16"/>
  <c r="S1392" i="16"/>
  <c r="T1392" i="16"/>
  <c r="S1388" i="16"/>
  <c r="T1388" i="16"/>
  <c r="S1384" i="16"/>
  <c r="T1384" i="16"/>
  <c r="S1380" i="16"/>
  <c r="T1380" i="16"/>
  <c r="S1376" i="16"/>
  <c r="T1376" i="16"/>
  <c r="S1372" i="16"/>
  <c r="T1372" i="16"/>
  <c r="AB1372" i="16"/>
  <c r="S1368" i="16"/>
  <c r="T1368" i="16"/>
  <c r="S1364" i="16"/>
  <c r="T1364" i="16"/>
  <c r="S1360" i="16"/>
  <c r="T1360" i="16"/>
  <c r="S1356" i="16"/>
  <c r="T1356" i="16"/>
  <c r="T1352" i="16"/>
  <c r="S1352" i="16"/>
  <c r="AB1352" i="16"/>
  <c r="T1348" i="16"/>
  <c r="S1348" i="16"/>
  <c r="T1344" i="16"/>
  <c r="S1344" i="16"/>
  <c r="T1340" i="16"/>
  <c r="S1340" i="16"/>
  <c r="AB1340" i="16"/>
  <c r="T1336" i="16"/>
  <c r="S1336" i="16"/>
  <c r="T1332" i="16"/>
  <c r="S1332" i="16"/>
  <c r="T1328" i="16"/>
  <c r="S1328" i="16"/>
  <c r="AB1328" i="16"/>
  <c r="T1324" i="16"/>
  <c r="S1324" i="16"/>
  <c r="T1320" i="16"/>
  <c r="S1320" i="16"/>
  <c r="T1316" i="16"/>
  <c r="S1316" i="16"/>
  <c r="AB1316" i="16"/>
  <c r="T1312" i="16"/>
  <c r="S1312" i="16"/>
  <c r="T1308" i="16"/>
  <c r="S1308" i="16"/>
  <c r="T1304" i="16"/>
  <c r="S1304" i="16"/>
  <c r="T1300" i="16"/>
  <c r="S1300" i="16"/>
  <c r="AB1300" i="16"/>
  <c r="T1296" i="16"/>
  <c r="S1296" i="16"/>
  <c r="T1292" i="16"/>
  <c r="S1292" i="16"/>
  <c r="T1288" i="16"/>
  <c r="S1288" i="16"/>
  <c r="AB1288" i="16"/>
  <c r="T1284" i="16"/>
  <c r="S1284" i="16"/>
  <c r="T1280" i="16"/>
  <c r="S1280" i="16"/>
  <c r="T1276" i="16"/>
  <c r="S1276" i="16"/>
  <c r="T1272" i="16"/>
  <c r="S1272" i="16"/>
  <c r="T1268" i="16"/>
  <c r="S1268" i="16"/>
  <c r="AB1268" i="16"/>
  <c r="T1264" i="16"/>
  <c r="S1264" i="16"/>
  <c r="T1260" i="16"/>
  <c r="S1260" i="16"/>
  <c r="AB1260" i="16"/>
  <c r="T1256" i="16"/>
  <c r="S1256" i="16"/>
  <c r="AB1256" i="16"/>
  <c r="T1252" i="16"/>
  <c r="S1252" i="16"/>
  <c r="S1248" i="16"/>
  <c r="T1248" i="16"/>
  <c r="AB1248" i="16"/>
  <c r="S1244" i="16"/>
  <c r="T1244" i="16"/>
  <c r="S1240" i="16"/>
  <c r="T1240" i="16"/>
  <c r="AB1240" i="16"/>
  <c r="S1236" i="16"/>
  <c r="T1236" i="16"/>
  <c r="AB1236" i="16"/>
  <c r="S1232" i="16"/>
  <c r="T1232" i="16"/>
  <c r="S1228" i="16"/>
  <c r="T1228" i="16"/>
  <c r="S1224" i="16"/>
  <c r="T1224" i="16"/>
  <c r="S1220" i="16"/>
  <c r="T1220" i="16"/>
  <c r="S1216" i="16"/>
  <c r="T1216" i="16"/>
  <c r="AB1216" i="16"/>
  <c r="S1212" i="16"/>
  <c r="T1212" i="16"/>
  <c r="S1208" i="16"/>
  <c r="T1208" i="16"/>
  <c r="AB1208" i="16"/>
  <c r="S1204" i="16"/>
  <c r="T1204" i="16"/>
  <c r="S1200" i="16"/>
  <c r="T1200" i="16"/>
  <c r="S1196" i="16"/>
  <c r="T1196" i="16"/>
  <c r="AB1196" i="16"/>
  <c r="S1192" i="16"/>
  <c r="T1192" i="16"/>
  <c r="S1188" i="16"/>
  <c r="T1188" i="16"/>
  <c r="S1184" i="16"/>
  <c r="T1184" i="16"/>
  <c r="S1180" i="16"/>
  <c r="T1180" i="16"/>
  <c r="AB1180" i="16"/>
  <c r="S1176" i="16"/>
  <c r="T1176" i="16"/>
  <c r="S1172" i="16"/>
  <c r="T1172" i="16"/>
  <c r="S1168" i="16"/>
  <c r="T1168" i="16"/>
  <c r="AB1168" i="16"/>
  <c r="S1164" i="16"/>
  <c r="T1164" i="16"/>
  <c r="S1160" i="16"/>
  <c r="T1160" i="16"/>
  <c r="AB1160" i="16"/>
  <c r="S1156" i="16"/>
  <c r="T1156" i="16"/>
  <c r="S1152" i="16"/>
  <c r="T1152" i="16"/>
  <c r="S1148" i="16"/>
  <c r="T1148" i="16"/>
  <c r="S1144" i="16"/>
  <c r="T1144" i="16"/>
  <c r="AB1144" i="16"/>
  <c r="S1140" i="16"/>
  <c r="T1140" i="16"/>
  <c r="AB1140" i="16"/>
  <c r="S1136" i="16"/>
  <c r="T1136" i="16"/>
  <c r="S1132" i="16"/>
  <c r="T1132" i="16"/>
  <c r="S1128" i="16"/>
  <c r="T1128" i="16"/>
  <c r="AB1128" i="16"/>
  <c r="S1124" i="16"/>
  <c r="T1124" i="16"/>
  <c r="AB1124" i="16"/>
  <c r="S1120" i="16"/>
  <c r="T1120" i="16"/>
  <c r="S1116" i="16"/>
  <c r="T1116" i="16"/>
  <c r="AB1116" i="16"/>
  <c r="S1112" i="16"/>
  <c r="T1112" i="16"/>
  <c r="S1108" i="16"/>
  <c r="T1108" i="16"/>
  <c r="S1104" i="16"/>
  <c r="T1104" i="16"/>
  <c r="AB1104" i="16"/>
  <c r="S1100" i="16"/>
  <c r="T1100" i="16"/>
  <c r="S1096" i="16"/>
  <c r="T1096" i="16"/>
  <c r="S1092" i="16"/>
  <c r="T1092" i="16"/>
  <c r="S1088" i="16"/>
  <c r="T1088" i="16"/>
  <c r="S1084" i="16"/>
  <c r="T1084" i="16"/>
  <c r="AB1084" i="16"/>
  <c r="S1080" i="16"/>
  <c r="T1080" i="16"/>
  <c r="S1076" i="16"/>
  <c r="T1076" i="16"/>
  <c r="S1072" i="16"/>
  <c r="T1072" i="16"/>
  <c r="S1068" i="16"/>
  <c r="T1068" i="16"/>
  <c r="AB1068" i="16"/>
  <c r="S1064" i="16"/>
  <c r="T1064" i="16"/>
  <c r="S1060" i="16"/>
  <c r="T1060" i="16"/>
  <c r="AB1060" i="16"/>
  <c r="S1056" i="16"/>
  <c r="T1056" i="16"/>
  <c r="AB1056" i="16"/>
  <c r="S1052" i="16"/>
  <c r="T1052" i="16"/>
  <c r="S1048" i="16"/>
  <c r="T1048" i="16"/>
  <c r="AB1048" i="16"/>
  <c r="S1044" i="16"/>
  <c r="T1044" i="16"/>
  <c r="S1040" i="16"/>
  <c r="T1040" i="16"/>
  <c r="S1036" i="16"/>
  <c r="T1036" i="16"/>
  <c r="S1032" i="16"/>
  <c r="T1032" i="16"/>
  <c r="S1028" i="16"/>
  <c r="T1028" i="16"/>
  <c r="S1024" i="16"/>
  <c r="T1024" i="16"/>
  <c r="AB1024" i="16"/>
  <c r="S1020" i="16"/>
  <c r="T1020" i="16"/>
  <c r="S1016" i="16"/>
  <c r="T1016" i="16"/>
  <c r="AB1016" i="16"/>
  <c r="S1012" i="16"/>
  <c r="T1012" i="16"/>
  <c r="S1008" i="16"/>
  <c r="T1008" i="16"/>
  <c r="AB1008" i="16"/>
  <c r="T1004" i="16"/>
  <c r="S1004" i="16"/>
  <c r="S1000" i="16"/>
  <c r="T1000" i="16"/>
  <c r="AB1000" i="16"/>
  <c r="S996" i="16"/>
  <c r="T996" i="16"/>
  <c r="S992" i="16"/>
  <c r="T992" i="16"/>
  <c r="AB992" i="16"/>
  <c r="T988" i="16"/>
  <c r="S988" i="16"/>
  <c r="S984" i="16"/>
  <c r="T984" i="16"/>
  <c r="AB984" i="16"/>
  <c r="S980" i="16"/>
  <c r="T980" i="16"/>
  <c r="S976" i="16"/>
  <c r="T976" i="16"/>
  <c r="AB976" i="16"/>
  <c r="T972" i="16"/>
  <c r="S972" i="16"/>
  <c r="S968" i="16"/>
  <c r="T968" i="16"/>
  <c r="AB968" i="16"/>
  <c r="S964" i="16"/>
  <c r="T964" i="16"/>
  <c r="AB964" i="16"/>
  <c r="S960" i="16"/>
  <c r="T960" i="16"/>
  <c r="S956" i="16"/>
  <c r="T956" i="16"/>
  <c r="AB956" i="16"/>
  <c r="S952" i="16"/>
  <c r="T952" i="16"/>
  <c r="S948" i="16"/>
  <c r="T948" i="16"/>
  <c r="AB948" i="16"/>
  <c r="S944" i="16"/>
  <c r="T944" i="16"/>
  <c r="S940" i="16"/>
  <c r="T940" i="16"/>
  <c r="AB940" i="16"/>
  <c r="S936" i="16"/>
  <c r="T936" i="16"/>
  <c r="S932" i="16"/>
  <c r="T932" i="16"/>
  <c r="AB932" i="16"/>
  <c r="S928" i="16"/>
  <c r="T928" i="16"/>
  <c r="S924" i="16"/>
  <c r="T924" i="16"/>
  <c r="AB924" i="16"/>
  <c r="S920" i="16"/>
  <c r="T920" i="16"/>
  <c r="S916" i="16"/>
  <c r="T916" i="16"/>
  <c r="AB916" i="16"/>
  <c r="S912" i="16"/>
  <c r="T912" i="16"/>
  <c r="S908" i="16"/>
  <c r="T908" i="16"/>
  <c r="AB908" i="16"/>
  <c r="S904" i="16"/>
  <c r="T904" i="16"/>
  <c r="S900" i="16"/>
  <c r="T900" i="16"/>
  <c r="S896" i="16"/>
  <c r="T896" i="16"/>
  <c r="AB896" i="16"/>
  <c r="S892" i="16"/>
  <c r="T892" i="16"/>
  <c r="S888" i="16"/>
  <c r="T888" i="16"/>
  <c r="AB888" i="16"/>
  <c r="S884" i="16"/>
  <c r="T884" i="16"/>
  <c r="S880" i="16"/>
  <c r="T880" i="16"/>
  <c r="AB880" i="16"/>
  <c r="S876" i="16"/>
  <c r="T876" i="16"/>
  <c r="S872" i="16"/>
  <c r="T872" i="16"/>
  <c r="AB872" i="16"/>
  <c r="S868" i="16"/>
  <c r="T868" i="16"/>
  <c r="S864" i="16"/>
  <c r="T864" i="16"/>
  <c r="AB864" i="16"/>
  <c r="S860" i="16"/>
  <c r="T860" i="16"/>
  <c r="S856" i="16"/>
  <c r="T856" i="16"/>
  <c r="AB856" i="16"/>
  <c r="S852" i="16"/>
  <c r="T852" i="16"/>
  <c r="S848" i="16"/>
  <c r="T848" i="16"/>
  <c r="AB848" i="16"/>
  <c r="S844" i="16"/>
  <c r="T844" i="16"/>
  <c r="S840" i="16"/>
  <c r="T840" i="16"/>
  <c r="AB840" i="16"/>
  <c r="S836" i="16"/>
  <c r="T836" i="16"/>
  <c r="AB836" i="16"/>
  <c r="S832" i="16"/>
  <c r="T832" i="16"/>
  <c r="S828" i="16"/>
  <c r="T828" i="16"/>
  <c r="AB828" i="16"/>
  <c r="S824" i="16"/>
  <c r="T824" i="16"/>
  <c r="S820" i="16"/>
  <c r="T820" i="16"/>
  <c r="AB820" i="16"/>
  <c r="S816" i="16"/>
  <c r="T816" i="16"/>
  <c r="S812" i="16"/>
  <c r="T812" i="16"/>
  <c r="AB812" i="16"/>
  <c r="S808" i="16"/>
  <c r="T808" i="16"/>
  <c r="S804" i="16"/>
  <c r="T804" i="16"/>
  <c r="AB804" i="16"/>
  <c r="S800" i="16"/>
  <c r="T800" i="16"/>
  <c r="S796" i="16"/>
  <c r="T796" i="16"/>
  <c r="AB796" i="16"/>
  <c r="S792" i="16"/>
  <c r="T792" i="16"/>
  <c r="S788" i="16"/>
  <c r="T788" i="16"/>
  <c r="AB788" i="16"/>
  <c r="S784" i="16"/>
  <c r="T784" i="16"/>
  <c r="S780" i="16"/>
  <c r="T780" i="16"/>
  <c r="AB780" i="16"/>
  <c r="S776" i="16"/>
  <c r="T776" i="16"/>
  <c r="S772" i="16"/>
  <c r="T772" i="16"/>
  <c r="S768" i="16"/>
  <c r="T768" i="16"/>
  <c r="AB768" i="16"/>
  <c r="S764" i="16"/>
  <c r="T764" i="16"/>
  <c r="S760" i="16"/>
  <c r="T760" i="16"/>
  <c r="AB760" i="16"/>
  <c r="S756" i="16"/>
  <c r="T756" i="16"/>
  <c r="S752" i="16"/>
  <c r="T752" i="16"/>
  <c r="AB752" i="16"/>
  <c r="T748" i="16"/>
  <c r="S748" i="16"/>
  <c r="T744" i="16"/>
  <c r="S744" i="16"/>
  <c r="AB744" i="16"/>
  <c r="T740" i="16"/>
  <c r="S740" i="16"/>
  <c r="T736" i="16"/>
  <c r="S736" i="16"/>
  <c r="AB736" i="16"/>
  <c r="T732" i="16"/>
  <c r="S732" i="16"/>
  <c r="T728" i="16"/>
  <c r="S728" i="16"/>
  <c r="AB728" i="16"/>
  <c r="T724" i="16"/>
  <c r="S724" i="16"/>
  <c r="T720" i="16"/>
  <c r="S720" i="16"/>
  <c r="AB720" i="16"/>
  <c r="T716" i="16"/>
  <c r="S716" i="16"/>
  <c r="T712" i="16"/>
  <c r="S712" i="16"/>
  <c r="AB712" i="16"/>
  <c r="T708" i="16"/>
  <c r="S708" i="16"/>
  <c r="AB708" i="16"/>
  <c r="T704" i="16"/>
  <c r="S704" i="16"/>
  <c r="T700" i="16"/>
  <c r="S700" i="16"/>
  <c r="AB700" i="16"/>
  <c r="T696" i="16"/>
  <c r="S696" i="16"/>
  <c r="T692" i="16"/>
  <c r="S692" i="16"/>
  <c r="AB692" i="16"/>
  <c r="T688" i="16"/>
  <c r="S688" i="16"/>
  <c r="S684" i="16"/>
  <c r="T684" i="16"/>
  <c r="AB684" i="16"/>
  <c r="S680" i="16"/>
  <c r="T680" i="16"/>
  <c r="S676" i="16"/>
  <c r="T676" i="16"/>
  <c r="AB676" i="16"/>
  <c r="S672" i="16"/>
  <c r="T672" i="16"/>
  <c r="S668" i="16"/>
  <c r="T668" i="16"/>
  <c r="AB668" i="16"/>
  <c r="S664" i="16"/>
  <c r="T664" i="16"/>
  <c r="S660" i="16"/>
  <c r="T660" i="16"/>
  <c r="AB660" i="16"/>
  <c r="S656" i="16"/>
  <c r="T656" i="16"/>
  <c r="S652" i="16"/>
  <c r="T652" i="16"/>
  <c r="AB652" i="16"/>
  <c r="S648" i="16"/>
  <c r="T648" i="16"/>
  <c r="S644" i="16"/>
  <c r="T644" i="16"/>
  <c r="S640" i="16"/>
  <c r="T640" i="16"/>
  <c r="AB640" i="16"/>
  <c r="S636" i="16"/>
  <c r="T636" i="16"/>
  <c r="S632" i="16"/>
  <c r="T632" i="16"/>
  <c r="AB632" i="16"/>
  <c r="S628" i="16"/>
  <c r="T628" i="16"/>
  <c r="S624" i="16"/>
  <c r="T624" i="16"/>
  <c r="AB624" i="16"/>
  <c r="S620" i="16"/>
  <c r="T620" i="16"/>
  <c r="S616" i="16"/>
  <c r="T616" i="16"/>
  <c r="AB616" i="16"/>
  <c r="S612" i="16"/>
  <c r="T612" i="16"/>
  <c r="S608" i="16"/>
  <c r="T608" i="16"/>
  <c r="AB608" i="16"/>
  <c r="S604" i="16"/>
  <c r="T604" i="16"/>
  <c r="S600" i="16"/>
  <c r="T600" i="16"/>
  <c r="AB600" i="16"/>
  <c r="S596" i="16"/>
  <c r="T596" i="16"/>
  <c r="S592" i="16"/>
  <c r="T592" i="16"/>
  <c r="AB592" i="16"/>
  <c r="S588" i="16"/>
  <c r="T588" i="16"/>
  <c r="S584" i="16"/>
  <c r="T584" i="16"/>
  <c r="AB584" i="16"/>
  <c r="S580" i="16"/>
  <c r="T580" i="16"/>
  <c r="AB580" i="16"/>
  <c r="S576" i="16"/>
  <c r="T576" i="16"/>
  <c r="I62" i="10"/>
  <c r="AB2492" i="16"/>
  <c r="AB2452" i="16"/>
  <c r="AB2412" i="16"/>
  <c r="AB2388" i="16"/>
  <c r="AB2348" i="16"/>
  <c r="AB2308" i="16"/>
  <c r="AB2276" i="16"/>
  <c r="AB2236" i="16"/>
  <c r="AB2196" i="16"/>
  <c r="AB2160" i="16"/>
  <c r="AB2144" i="16"/>
  <c r="AB2124" i="16"/>
  <c r="AB2060" i="16"/>
  <c r="AB2044" i="16"/>
  <c r="AB2028" i="16"/>
  <c r="AB1900" i="16"/>
  <c r="AB1888" i="16"/>
  <c r="AB1848" i="16"/>
  <c r="AB1756" i="16"/>
  <c r="AB1696" i="16"/>
  <c r="AB1648" i="16"/>
  <c r="AB1560" i="16"/>
  <c r="AB1424" i="16"/>
  <c r="AB1392" i="16"/>
  <c r="AB1336" i="16"/>
  <c r="AB1324" i="16"/>
  <c r="AB1296" i="16"/>
  <c r="AB1232" i="16"/>
  <c r="AB1204" i="16"/>
  <c r="AB1188" i="16"/>
  <c r="AB1176" i="16"/>
  <c r="AB1136" i="16"/>
  <c r="AB1112" i="16"/>
  <c r="AB776" i="16"/>
  <c r="L62" i="10"/>
  <c r="AB2503" i="16"/>
  <c r="V2503" i="16"/>
  <c r="AB2448" i="16"/>
  <c r="AB2322" i="16"/>
  <c r="V2322" i="16"/>
  <c r="AB2264" i="16"/>
  <c r="V2264" i="16"/>
  <c r="AB2250" i="16"/>
  <c r="AB1652" i="16"/>
  <c r="V1652" i="16"/>
  <c r="G1652" i="16" s="1"/>
  <c r="AB1311" i="16"/>
  <c r="H30" i="10"/>
  <c r="D30" i="10" s="1"/>
  <c r="B38" i="4"/>
  <c r="B44" i="4" s="1"/>
  <c r="A30" i="10" s="1"/>
  <c r="A38" i="2"/>
  <c r="T2503" i="16"/>
  <c r="S2503" i="16"/>
  <c r="T2499" i="16"/>
  <c r="S2499" i="16"/>
  <c r="T2495" i="16"/>
  <c r="S2495" i="16"/>
  <c r="T2491" i="16"/>
  <c r="S2491" i="16"/>
  <c r="T2487" i="16"/>
  <c r="S2487" i="16"/>
  <c r="T2483" i="16"/>
  <c r="S2483" i="16"/>
  <c r="T2479" i="16"/>
  <c r="S2479" i="16"/>
  <c r="T2475" i="16"/>
  <c r="S2475" i="16"/>
  <c r="T2471" i="16"/>
  <c r="S2471" i="16"/>
  <c r="T2467" i="16"/>
  <c r="S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T2335" i="16"/>
  <c r="S2335" i="16"/>
  <c r="T2331" i="16"/>
  <c r="S2331" i="16"/>
  <c r="T2327" i="16"/>
  <c r="S2327" i="16"/>
  <c r="T2323" i="16"/>
  <c r="S2323" i="16"/>
  <c r="AB2323" i="16"/>
  <c r="T2319" i="16"/>
  <c r="S2319" i="16"/>
  <c r="T2315" i="16"/>
  <c r="S2315" i="16"/>
  <c r="T2311" i="16"/>
  <c r="S2311" i="16"/>
  <c r="T2307" i="16"/>
  <c r="S2307" i="16"/>
  <c r="T2303" i="16"/>
  <c r="S2303" i="16"/>
  <c r="T2299" i="16"/>
  <c r="S2299" i="16"/>
  <c r="T2295" i="16"/>
  <c r="S2295" i="16"/>
  <c r="T2291" i="16"/>
  <c r="S2291" i="16"/>
  <c r="T2287" i="16"/>
  <c r="S2287" i="16"/>
  <c r="AB2287" i="16"/>
  <c r="T2283" i="16"/>
  <c r="S2283" i="16"/>
  <c r="T2279" i="16"/>
  <c r="S2279" i="16"/>
  <c r="T2275" i="16"/>
  <c r="S2275" i="16"/>
  <c r="AB2275" i="16"/>
  <c r="T2271" i="16"/>
  <c r="S2271" i="16"/>
  <c r="T2267" i="16"/>
  <c r="S2267" i="16"/>
  <c r="T2263" i="16"/>
  <c r="S2263" i="16"/>
  <c r="T2259" i="16"/>
  <c r="S2259" i="16"/>
  <c r="T2255" i="16"/>
  <c r="S2255" i="16"/>
  <c r="T2251" i="16"/>
  <c r="S2251" i="16"/>
  <c r="T2247" i="16"/>
  <c r="S2247" i="16"/>
  <c r="T2243" i="16"/>
  <c r="S2243" i="16"/>
  <c r="T2239" i="16"/>
  <c r="S2239" i="16"/>
  <c r="T2235" i="16"/>
  <c r="S2235" i="16"/>
  <c r="T2231" i="16"/>
  <c r="S2231" i="16"/>
  <c r="T2227" i="16"/>
  <c r="S2227" i="16"/>
  <c r="T2223" i="16"/>
  <c r="S2223" i="16"/>
  <c r="T2219" i="16"/>
  <c r="S2219" i="16"/>
  <c r="T2215" i="16"/>
  <c r="S2215" i="16"/>
  <c r="T2211" i="16"/>
  <c r="S2211" i="16"/>
  <c r="T2207" i="16"/>
  <c r="S2207" i="16"/>
  <c r="T2203" i="16"/>
  <c r="S2203" i="16"/>
  <c r="T2199" i="16"/>
  <c r="S2199" i="16"/>
  <c r="T2195" i="16"/>
  <c r="S2195" i="16"/>
  <c r="AB2195" i="16"/>
  <c r="T2191" i="16"/>
  <c r="S2191" i="16"/>
  <c r="AB2191" i="16"/>
  <c r="T2187" i="16"/>
  <c r="S2187" i="16"/>
  <c r="T2183" i="16"/>
  <c r="S2183" i="16"/>
  <c r="T2179" i="16"/>
  <c r="S2179" i="16"/>
  <c r="T2175" i="16"/>
  <c r="S2175" i="16"/>
  <c r="T2171" i="16"/>
  <c r="S2171" i="16"/>
  <c r="T2167" i="16"/>
  <c r="S2167" i="16"/>
  <c r="T2163" i="16"/>
  <c r="S2163" i="16"/>
  <c r="T2159" i="16"/>
  <c r="S2159" i="16"/>
  <c r="T2155" i="16"/>
  <c r="S2155" i="16"/>
  <c r="T2151" i="16"/>
  <c r="S2151" i="16"/>
  <c r="T2147" i="16"/>
  <c r="S2147" i="16"/>
  <c r="T2143" i="16"/>
  <c r="S2143" i="16"/>
  <c r="T2139" i="16"/>
  <c r="S2139" i="16"/>
  <c r="T2135" i="16"/>
  <c r="S2135" i="16"/>
  <c r="T2131" i="16"/>
  <c r="S2131" i="16"/>
  <c r="T2127" i="16"/>
  <c r="S2127" i="16"/>
  <c r="AB2127" i="16"/>
  <c r="T2123" i="16"/>
  <c r="S2123" i="16"/>
  <c r="AB2123" i="16"/>
  <c r="T2119" i="16"/>
  <c r="S2119" i="16"/>
  <c r="T2115" i="16"/>
  <c r="S2115" i="16"/>
  <c r="T2111" i="16"/>
  <c r="S2111" i="16"/>
  <c r="T2107" i="16"/>
  <c r="S2107" i="16"/>
  <c r="T2103" i="16"/>
  <c r="S2103" i="16"/>
  <c r="T2099" i="16"/>
  <c r="S2099" i="16"/>
  <c r="T2095" i="16"/>
  <c r="S2095" i="16"/>
  <c r="AB2095" i="16"/>
  <c r="T2091" i="16"/>
  <c r="S2091" i="16"/>
  <c r="T2087" i="16"/>
  <c r="S2087" i="16"/>
  <c r="T2083" i="16"/>
  <c r="S2083" i="16"/>
  <c r="T2079" i="16"/>
  <c r="S2079" i="16"/>
  <c r="AB2079" i="16"/>
  <c r="T2075" i="16"/>
  <c r="S2075" i="16"/>
  <c r="T2071" i="16"/>
  <c r="S2071" i="16"/>
  <c r="T2067" i="16"/>
  <c r="S2067" i="16"/>
  <c r="T2063" i="16"/>
  <c r="S2063" i="16"/>
  <c r="AB2063" i="16"/>
  <c r="T2059" i="16"/>
  <c r="S2059" i="16"/>
  <c r="AB2059" i="16"/>
  <c r="T2055" i="16"/>
  <c r="S2055" i="16"/>
  <c r="T2051" i="16"/>
  <c r="S2051" i="16"/>
  <c r="T2047" i="16"/>
  <c r="S2047" i="16"/>
  <c r="T2043" i="16"/>
  <c r="S2043" i="16"/>
  <c r="AB2043" i="16"/>
  <c r="T2039" i="16"/>
  <c r="S2039" i="16"/>
  <c r="T2035" i="16"/>
  <c r="S2035" i="16"/>
  <c r="T2031" i="16"/>
  <c r="S2031" i="16"/>
  <c r="T2027" i="16"/>
  <c r="S2027" i="16"/>
  <c r="AB2027" i="16"/>
  <c r="T2023" i="16"/>
  <c r="S2023" i="16"/>
  <c r="T2019" i="16"/>
  <c r="S2019" i="16"/>
  <c r="AB2019" i="16"/>
  <c r="T2015" i="16"/>
  <c r="S2015" i="16"/>
  <c r="S2011" i="16"/>
  <c r="T2011" i="16"/>
  <c r="S2007" i="16"/>
  <c r="T2007" i="16"/>
  <c r="AB2007" i="16"/>
  <c r="S2003" i="16"/>
  <c r="T2003" i="16"/>
  <c r="S1999" i="16"/>
  <c r="T1999" i="16"/>
  <c r="S1995" i="16"/>
  <c r="T1995" i="16"/>
  <c r="S1991" i="16"/>
  <c r="T1991" i="16"/>
  <c r="S1987" i="16"/>
  <c r="T1987" i="16"/>
  <c r="S1983" i="16"/>
  <c r="T1983" i="16"/>
  <c r="AB1983" i="16"/>
  <c r="S1979" i="16"/>
  <c r="T1979" i="16"/>
  <c r="S1975" i="16"/>
  <c r="T1975" i="16"/>
  <c r="S1971" i="16"/>
  <c r="T1971" i="16"/>
  <c r="S1967" i="16"/>
  <c r="T1967" i="16"/>
  <c r="S1963" i="16"/>
  <c r="T1963" i="16"/>
  <c r="S1959" i="16"/>
  <c r="T1959" i="16"/>
  <c r="S1955" i="16"/>
  <c r="T1955" i="16"/>
  <c r="AB1955" i="16"/>
  <c r="S1951" i="16"/>
  <c r="T1951" i="16"/>
  <c r="S1947" i="16"/>
  <c r="T1947" i="16"/>
  <c r="S1943" i="16"/>
  <c r="T1943" i="16"/>
  <c r="AB1943" i="16"/>
  <c r="S1939" i="16"/>
  <c r="T1939" i="16"/>
  <c r="S1935" i="16"/>
  <c r="T1935" i="16"/>
  <c r="S1931" i="16"/>
  <c r="T1931" i="16"/>
  <c r="S1927" i="16"/>
  <c r="T1927" i="16"/>
  <c r="S1923" i="16"/>
  <c r="T1923" i="16"/>
  <c r="S1919" i="16"/>
  <c r="T1919" i="16"/>
  <c r="S1915" i="16"/>
  <c r="T1915" i="16"/>
  <c r="S1911" i="16"/>
  <c r="T1911" i="16"/>
  <c r="AB1911" i="16"/>
  <c r="S1907" i="16"/>
  <c r="T1907" i="16"/>
  <c r="S1903" i="16"/>
  <c r="T1903" i="16"/>
  <c r="S1899" i="16"/>
  <c r="T1899" i="16"/>
  <c r="AB1899" i="16"/>
  <c r="S1895" i="16"/>
  <c r="T1895" i="16"/>
  <c r="S1891" i="16"/>
  <c r="T1891" i="16"/>
  <c r="AB1891" i="16"/>
  <c r="S1887" i="16"/>
  <c r="T1887" i="16"/>
  <c r="S1883" i="16"/>
  <c r="T1883" i="16"/>
  <c r="AB1883" i="16"/>
  <c r="S1879" i="16"/>
  <c r="T1879" i="16"/>
  <c r="AB1879" i="16"/>
  <c r="S1875" i="16"/>
  <c r="T1875" i="16"/>
  <c r="S1871" i="16"/>
  <c r="T1871" i="16"/>
  <c r="S1867" i="16"/>
  <c r="T1867" i="16"/>
  <c r="S1863" i="16"/>
  <c r="T1863" i="16"/>
  <c r="S1859" i="16"/>
  <c r="T1859" i="16"/>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AB1811" i="16"/>
  <c r="S1807" i="16"/>
  <c r="T1807" i="16"/>
  <c r="S1803" i="16"/>
  <c r="T1803" i="16"/>
  <c r="S1799" i="16"/>
  <c r="T1799" i="16"/>
  <c r="S1795" i="16"/>
  <c r="T1795" i="16"/>
  <c r="AB1795" i="16"/>
  <c r="S1791" i="16"/>
  <c r="T1791" i="16"/>
  <c r="S1787" i="16"/>
  <c r="T1787" i="16"/>
  <c r="S1783" i="16"/>
  <c r="T1783" i="16"/>
  <c r="S1779" i="16"/>
  <c r="T1779" i="16"/>
  <c r="S1775" i="16"/>
  <c r="T1775" i="16"/>
  <c r="S1771" i="16"/>
  <c r="T1771" i="16"/>
  <c r="S1767" i="16"/>
  <c r="T1767" i="16"/>
  <c r="S1763" i="16"/>
  <c r="T1763" i="16"/>
  <c r="S1759" i="16"/>
  <c r="T1759" i="16"/>
  <c r="S1755" i="16"/>
  <c r="T1755" i="16"/>
  <c r="AB1755" i="16"/>
  <c r="S1751" i="16"/>
  <c r="T1751" i="16"/>
  <c r="S1747" i="16"/>
  <c r="T1747" i="16"/>
  <c r="AB1747" i="16"/>
  <c r="S1743" i="16"/>
  <c r="T1743" i="16"/>
  <c r="S1739" i="16"/>
  <c r="T1739" i="16"/>
  <c r="S1735" i="16"/>
  <c r="T1735" i="16"/>
  <c r="S1731" i="16"/>
  <c r="T1731" i="16"/>
  <c r="S1727" i="16"/>
  <c r="T1727" i="16"/>
  <c r="S1723" i="16"/>
  <c r="T1723" i="16"/>
  <c r="AB1723" i="16"/>
  <c r="S1719" i="16"/>
  <c r="T1719" i="16"/>
  <c r="S1715" i="16"/>
  <c r="T1715" i="16"/>
  <c r="S1711" i="16"/>
  <c r="T1711" i="16"/>
  <c r="S1707" i="16"/>
  <c r="T1707" i="16"/>
  <c r="S1703" i="16"/>
  <c r="T1703" i="16"/>
  <c r="S1699" i="16"/>
  <c r="T1699" i="16"/>
  <c r="AB1699" i="16"/>
  <c r="S1695" i="16"/>
  <c r="T1695" i="16"/>
  <c r="AB1695" i="16"/>
  <c r="S1691" i="16"/>
  <c r="T1691" i="16"/>
  <c r="S1687" i="16"/>
  <c r="T1687" i="16"/>
  <c r="S1683" i="16"/>
  <c r="T1683" i="16"/>
  <c r="AB1683" i="16"/>
  <c r="S1679" i="16"/>
  <c r="T1679" i="16"/>
  <c r="S1675" i="16"/>
  <c r="T1675" i="16"/>
  <c r="AB1675" i="16"/>
  <c r="S1671" i="16"/>
  <c r="T1671" i="16"/>
  <c r="S1667" i="16"/>
  <c r="T1667" i="16"/>
  <c r="AB1667" i="16"/>
  <c r="S1663" i="16"/>
  <c r="T1663" i="16"/>
  <c r="AB1663" i="16"/>
  <c r="S1659" i="16"/>
  <c r="T1659" i="16"/>
  <c r="S1655" i="16"/>
  <c r="T1655" i="16"/>
  <c r="S1651" i="16"/>
  <c r="T1651" i="16"/>
  <c r="AB1651" i="16"/>
  <c r="S1647" i="16"/>
  <c r="T1647" i="16"/>
  <c r="S1643" i="16"/>
  <c r="T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S1595" i="16"/>
  <c r="T1595" i="16"/>
  <c r="S1591" i="16"/>
  <c r="T1591" i="16"/>
  <c r="S1587" i="16"/>
  <c r="T1587" i="16"/>
  <c r="S1583" i="16"/>
  <c r="T1583" i="16"/>
  <c r="S1579" i="16"/>
  <c r="T1579" i="16"/>
  <c r="S1575" i="16"/>
  <c r="T1575" i="16"/>
  <c r="S1571" i="16"/>
  <c r="T1571" i="16"/>
  <c r="S1567" i="16"/>
  <c r="T1567" i="16"/>
  <c r="AB1567" i="16"/>
  <c r="S1563" i="16"/>
  <c r="T1563" i="16"/>
  <c r="AB1563" i="16"/>
  <c r="S1559" i="16"/>
  <c r="T1559" i="16"/>
  <c r="S1555" i="16"/>
  <c r="T1555" i="16"/>
  <c r="S1551" i="16"/>
  <c r="T1551" i="16"/>
  <c r="S1547" i="16"/>
  <c r="T1547" i="16"/>
  <c r="S1543" i="16"/>
  <c r="T1543" i="16"/>
  <c r="S1539" i="16"/>
  <c r="T1539" i="16"/>
  <c r="S1535" i="16"/>
  <c r="T1535" i="16"/>
  <c r="S1531" i="16"/>
  <c r="T1531" i="16"/>
  <c r="AB1531" i="16"/>
  <c r="S1527" i="16"/>
  <c r="T1527" i="16"/>
  <c r="AB1527" i="16"/>
  <c r="S1523" i="16"/>
  <c r="T1523" i="16"/>
  <c r="S1519" i="16"/>
  <c r="T1519" i="16"/>
  <c r="S1515" i="16"/>
  <c r="T1515" i="16"/>
  <c r="AB1515" i="16"/>
  <c r="S1511" i="16"/>
  <c r="T1511" i="16"/>
  <c r="S1507" i="16"/>
  <c r="T1507" i="16"/>
  <c r="S1503" i="16"/>
  <c r="T1503" i="16"/>
  <c r="S1499" i="16"/>
  <c r="T1499" i="16"/>
  <c r="AB1499" i="16"/>
  <c r="S1495" i="16"/>
  <c r="T1495" i="16"/>
  <c r="S1491" i="16"/>
  <c r="T1491" i="16"/>
  <c r="S1487" i="16"/>
  <c r="T1487" i="16"/>
  <c r="S1483" i="16"/>
  <c r="T1483" i="16"/>
  <c r="S1479" i="16"/>
  <c r="T1479" i="16"/>
  <c r="S1475" i="16"/>
  <c r="T1475" i="16"/>
  <c r="S1471" i="16"/>
  <c r="T1471" i="16"/>
  <c r="S1467" i="16"/>
  <c r="T1467" i="16"/>
  <c r="AB1467" i="16"/>
  <c r="S1463" i="16"/>
  <c r="T1463" i="16"/>
  <c r="AB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AB1323" i="16"/>
  <c r="S1319" i="16"/>
  <c r="T1319" i="16"/>
  <c r="S1315" i="16"/>
  <c r="T1315" i="16"/>
  <c r="AB1315" i="16"/>
  <c r="S1311" i="16"/>
  <c r="T1311" i="16"/>
  <c r="S1307" i="16"/>
  <c r="T1307" i="16"/>
  <c r="AB1307" i="16"/>
  <c r="S1303" i="16"/>
  <c r="T1303" i="16"/>
  <c r="AB2500" i="16"/>
  <c r="AB2484" i="16"/>
  <c r="AB2467" i="16"/>
  <c r="AB2444" i="16"/>
  <c r="AB2422" i="16"/>
  <c r="AB2404" i="16"/>
  <c r="AB2380" i="16"/>
  <c r="AB2358" i="16"/>
  <c r="AB2340" i="16"/>
  <c r="AB2319" i="16"/>
  <c r="AB2302" i="16"/>
  <c r="AB2286" i="16"/>
  <c r="AB2272" i="16"/>
  <c r="AB2248" i="16"/>
  <c r="AB2228" i="16"/>
  <c r="AB2211" i="16"/>
  <c r="AB2190" i="16"/>
  <c r="AB2172" i="16"/>
  <c r="AB2155" i="16"/>
  <c r="AB2136" i="16"/>
  <c r="AB2116" i="16"/>
  <c r="AB2100" i="16"/>
  <c r="AB2084" i="16"/>
  <c r="AB2068" i="16"/>
  <c r="AB2038" i="16"/>
  <c r="AB2009" i="16"/>
  <c r="AB1995" i="16"/>
  <c r="AB1971" i="16"/>
  <c r="AB1958" i="16"/>
  <c r="AB1945" i="16"/>
  <c r="AB1932" i="16"/>
  <c r="AB1920" i="16"/>
  <c r="AB1908" i="16"/>
  <c r="AB1897" i="16"/>
  <c r="AB1868" i="16"/>
  <c r="AB1855" i="16"/>
  <c r="AB1843" i="16"/>
  <c r="AB1828" i="16"/>
  <c r="AB1819" i="16"/>
  <c r="AB1809" i="16"/>
  <c r="AB1780" i="16"/>
  <c r="AB1763" i="16"/>
  <c r="AB1752" i="16"/>
  <c r="AB1740" i="16"/>
  <c r="AB1727" i="16"/>
  <c r="AB1716" i="16"/>
  <c r="AB1692" i="16"/>
  <c r="AB1681" i="16"/>
  <c r="AB1655" i="16"/>
  <c r="AB1643" i="16"/>
  <c r="AB1625" i="16"/>
  <c r="AB1595" i="16"/>
  <c r="AB1566" i="16"/>
  <c r="AB1555" i="16"/>
  <c r="AB1539" i="16"/>
  <c r="AB1520" i="16"/>
  <c r="AB1503" i="16"/>
  <c r="AB1492" i="16"/>
  <c r="AB1475" i="16"/>
  <c r="AB1436" i="16"/>
  <c r="AB1402" i="16"/>
  <c r="AB1388" i="16"/>
  <c r="AB1368" i="16"/>
  <c r="AB1347" i="16"/>
  <c r="AB1332" i="16"/>
  <c r="AB1320" i="16"/>
  <c r="AB1304" i="16"/>
  <c r="AB1292" i="16"/>
  <c r="AB1277" i="16"/>
  <c r="AB1253" i="16"/>
  <c r="AB1228" i="16"/>
  <c r="AB1213" i="16"/>
  <c r="AB1200" i="16"/>
  <c r="AB1184" i="16"/>
  <c r="AB1172" i="16"/>
  <c r="AB1153" i="16"/>
  <c r="AB1132" i="16"/>
  <c r="AB1120" i="16"/>
  <c r="AB1089" i="16"/>
  <c r="AB1072" i="16"/>
  <c r="AB1045" i="16"/>
  <c r="AB1032" i="16"/>
  <c r="AB1012" i="16"/>
  <c r="AB996" i="16"/>
  <c r="AB980" i="16"/>
  <c r="AB952" i="16"/>
  <c r="AB936" i="16"/>
  <c r="AB920" i="16"/>
  <c r="AB892" i="16"/>
  <c r="AB876" i="16"/>
  <c r="AB860" i="16"/>
  <c r="AB844" i="16"/>
  <c r="AB832" i="16"/>
  <c r="AB816" i="16"/>
  <c r="AB800" i="16"/>
  <c r="AB784" i="16"/>
  <c r="AB772" i="16"/>
  <c r="AB756" i="16"/>
  <c r="AB740" i="16"/>
  <c r="AB724" i="16"/>
  <c r="AB696" i="16"/>
  <c r="AB680" i="16"/>
  <c r="AB664" i="16"/>
  <c r="AB636" i="16"/>
  <c r="AB620" i="16"/>
  <c r="AB604" i="16"/>
  <c r="AB588" i="16"/>
  <c r="AB576" i="16"/>
  <c r="J62" i="10"/>
  <c r="L65" i="10"/>
  <c r="AB2463" i="16"/>
  <c r="AB2447" i="16"/>
  <c r="V2384" i="16"/>
  <c r="I2384" i="16" s="1"/>
  <c r="V2378" i="16"/>
  <c r="AB2371" i="16"/>
  <c r="AB2328" i="16"/>
  <c r="V2328" i="16"/>
  <c r="AB2314" i="16"/>
  <c r="AB1748" i="16"/>
  <c r="V1748" i="16"/>
  <c r="F1748" i="16" s="1"/>
  <c r="AB1460" i="16"/>
  <c r="V1460" i="16"/>
  <c r="AB970" i="16"/>
  <c r="V970" i="16"/>
  <c r="AB842" i="16"/>
  <c r="V842" i="16"/>
  <c r="E842" i="16" s="1"/>
  <c r="X842" i="16" s="1"/>
  <c r="AB714" i="16"/>
  <c r="V714" i="16"/>
  <c r="AB586" i="16"/>
  <c r="V586" i="16"/>
  <c r="AB1394" i="16"/>
  <c r="AB1319" i="16"/>
  <c r="AB1295" i="16"/>
  <c r="AB1255" i="16"/>
  <c r="AB1231" i="16"/>
  <c r="AB1195" i="16"/>
  <c r="AB1167" i="16"/>
  <c r="AB1119" i="16"/>
  <c r="AB1063" i="16"/>
  <c r="AB1039" i="16"/>
  <c r="J5" i="16"/>
  <c r="E5"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T1247" i="16"/>
  <c r="S1247" i="16"/>
  <c r="T1243" i="16"/>
  <c r="S1243" i="16"/>
  <c r="T1239" i="16"/>
  <c r="S1239" i="16"/>
  <c r="T1235" i="16"/>
  <c r="S1235" i="16"/>
  <c r="T1231" i="16"/>
  <c r="S1231" i="16"/>
  <c r="T1227" i="16"/>
  <c r="S1227" i="16"/>
  <c r="T1223" i="16"/>
  <c r="S1223" i="16"/>
  <c r="T1219" i="16"/>
  <c r="S1219" i="16"/>
  <c r="T1215" i="16"/>
  <c r="S1215" i="16"/>
  <c r="T1211" i="16"/>
  <c r="S1211" i="16"/>
  <c r="T1207" i="16"/>
  <c r="S1207" i="16"/>
  <c r="T1203" i="16"/>
  <c r="S1203" i="16"/>
  <c r="T1199" i="16"/>
  <c r="S1199" i="16"/>
  <c r="T1195" i="16"/>
  <c r="S1195" i="16"/>
  <c r="T1191" i="16"/>
  <c r="S1191" i="16"/>
  <c r="T1187" i="16"/>
  <c r="S1187" i="16"/>
  <c r="T1183" i="16"/>
  <c r="S1183" i="16"/>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T599" i="16"/>
  <c r="S599" i="16"/>
  <c r="T595" i="16"/>
  <c r="S595" i="16"/>
  <c r="T591" i="16"/>
  <c r="S591" i="16"/>
  <c r="T587" i="16"/>
  <c r="S587" i="16"/>
  <c r="T583" i="16"/>
  <c r="S583" i="16"/>
  <c r="T579" i="16"/>
  <c r="S579" i="16"/>
  <c r="T575" i="16"/>
  <c r="S575" i="16"/>
  <c r="AB1275" i="16"/>
  <c r="AB1211" i="16"/>
  <c r="AB1203" i="16"/>
  <c r="AB1187" i="16"/>
  <c r="AB1075" i="16"/>
  <c r="AB1043" i="16"/>
  <c r="AB1035" i="16"/>
  <c r="AB903" i="16"/>
  <c r="AB775" i="16"/>
  <c r="AB647" i="16"/>
  <c r="AB2456" i="16"/>
  <c r="AB2450" i="16"/>
  <c r="AB2392" i="16"/>
  <c r="AB2386" i="16"/>
  <c r="AB2351" i="16"/>
  <c r="AB2320" i="16"/>
  <c r="AB2256" i="16"/>
  <c r="AB2192" i="16"/>
  <c r="AB2128" i="16"/>
  <c r="AB2064" i="16"/>
  <c r="AB2000" i="16"/>
  <c r="AB1936" i="16"/>
  <c r="AB1778" i="16"/>
  <c r="AB1772" i="16"/>
  <c r="AB1327" i="16"/>
  <c r="AB1247" i="16"/>
  <c r="AB1223" i="16"/>
  <c r="AB1183" i="16"/>
  <c r="AB1071"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S1650" i="16"/>
  <c r="T1650" i="16"/>
  <c r="S1646" i="16"/>
  <c r="T1646" i="16"/>
  <c r="S1642" i="16"/>
  <c r="T1642" i="16"/>
  <c r="S1638" i="16"/>
  <c r="T1638" i="16"/>
  <c r="S1634" i="16"/>
  <c r="T1634" i="16"/>
  <c r="S1630" i="16"/>
  <c r="T1630" i="16"/>
  <c r="S1626" i="16"/>
  <c r="T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T1306" i="16"/>
  <c r="S1306" i="16"/>
  <c r="T1302" i="16"/>
  <c r="S1302" i="16"/>
  <c r="T1298" i="16"/>
  <c r="S1298" i="16"/>
  <c r="T1294" i="16"/>
  <c r="S1294" i="16"/>
  <c r="T1290" i="16"/>
  <c r="S1290" i="16"/>
  <c r="T1286" i="16"/>
  <c r="S1286" i="16"/>
  <c r="T1282" i="16"/>
  <c r="S1282" i="16"/>
  <c r="T1278" i="16"/>
  <c r="S1278" i="16"/>
  <c r="T1274" i="16"/>
  <c r="S1274" i="16"/>
  <c r="T1270" i="16"/>
  <c r="S1270" i="16"/>
  <c r="T1266" i="16"/>
  <c r="S1266" i="16"/>
  <c r="T1262" i="16"/>
  <c r="S1262" i="16"/>
  <c r="T1258" i="16"/>
  <c r="S1258" i="16"/>
  <c r="T1254" i="16"/>
  <c r="S1254" i="16"/>
  <c r="T1250" i="16"/>
  <c r="S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S1014" i="16"/>
  <c r="T1014" i="16"/>
  <c r="T1010" i="16"/>
  <c r="S1010" i="16"/>
  <c r="S1006" i="16"/>
  <c r="T1006" i="16"/>
  <c r="T1002" i="16"/>
  <c r="S1002" i="16"/>
  <c r="S998" i="16"/>
  <c r="T998" i="16"/>
  <c r="T994" i="16"/>
  <c r="S994" i="16"/>
  <c r="S990" i="16"/>
  <c r="T990" i="16"/>
  <c r="T986" i="16"/>
  <c r="S986" i="16"/>
  <c r="S982" i="16"/>
  <c r="T982" i="16"/>
  <c r="T978" i="16"/>
  <c r="S978" i="16"/>
  <c r="S974" i="16"/>
  <c r="T974" i="16"/>
  <c r="S970" i="16"/>
  <c r="T970" i="16"/>
  <c r="S966" i="16"/>
  <c r="T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S902" i="16"/>
  <c r="T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AB2042" i="16"/>
  <c r="AB2026" i="16"/>
  <c r="AB2010" i="16"/>
  <c r="AB1966" i="16"/>
  <c r="AB1946" i="16"/>
  <c r="AB1942" i="16"/>
  <c r="AB1934" i="16"/>
  <c r="AB1910" i="16"/>
  <c r="AB1898" i="16"/>
  <c r="AB1870" i="16"/>
  <c r="AB1850" i="16"/>
  <c r="AB1838" i="16"/>
  <c r="AB1830" i="16"/>
  <c r="AB1810" i="16"/>
  <c r="AB1782" i="16"/>
  <c r="AB1742" i="16"/>
  <c r="AB1718" i="16"/>
  <c r="AB1698" i="16"/>
  <c r="AB1694" i="16"/>
  <c r="AB1662" i="16"/>
  <c r="AB1650" i="16"/>
  <c r="AB1634" i="16"/>
  <c r="AB1602" i="16"/>
  <c r="AB1574" i="16"/>
  <c r="AB1562" i="16"/>
  <c r="AB1550" i="16"/>
  <c r="AB1542" i="16"/>
  <c r="AB1494" i="16"/>
  <c r="AB1486" i="16"/>
  <c r="AB1446" i="16"/>
  <c r="AB1430" i="16"/>
  <c r="AB1410" i="16"/>
  <c r="AB1378" i="16"/>
  <c r="AB1350" i="16"/>
  <c r="AB1326" i="16"/>
  <c r="AB1299" i="16"/>
  <c r="AB1278" i="16"/>
  <c r="AB1254" i="16"/>
  <c r="AB1235" i="16"/>
  <c r="AB1222" i="16"/>
  <c r="AB1214" i="16"/>
  <c r="AB1166" i="16"/>
  <c r="AB1139" i="16"/>
  <c r="AB1123" i="16"/>
  <c r="AB1115" i="16"/>
  <c r="AB1091" i="16"/>
  <c r="AB1067" i="16"/>
  <c r="AB1054" i="16"/>
  <c r="AB1022" i="16"/>
  <c r="AB1014" i="16"/>
  <c r="AB1006" i="16"/>
  <c r="AB998" i="16"/>
  <c r="AB990" i="16"/>
  <c r="AB982" i="16"/>
  <c r="AB974" i="16"/>
  <c r="AB962" i="16"/>
  <c r="AB954" i="16"/>
  <c r="AB946" i="16"/>
  <c r="AB938" i="16"/>
  <c r="AB930" i="16"/>
  <c r="AB922" i="16"/>
  <c r="AB914" i="16"/>
  <c r="AB907" i="16"/>
  <c r="AB902" i="16"/>
  <c r="AB894" i="16"/>
  <c r="AB886" i="16"/>
  <c r="AB878" i="16"/>
  <c r="AB870" i="16"/>
  <c r="AB862" i="16"/>
  <c r="AB854" i="16"/>
  <c r="AB846" i="16"/>
  <c r="AB834" i="16"/>
  <c r="AB826" i="16"/>
  <c r="AB818" i="16"/>
  <c r="AB810" i="16"/>
  <c r="AB802" i="16"/>
  <c r="AB794" i="16"/>
  <c r="AB786" i="16"/>
  <c r="AB779" i="16"/>
  <c r="AB774" i="16"/>
  <c r="AB766" i="16"/>
  <c r="AB758" i="16"/>
  <c r="AB750" i="16"/>
  <c r="AB742" i="16"/>
  <c r="AB734" i="16"/>
  <c r="AB726" i="16"/>
  <c r="AB718" i="16"/>
  <c r="AB706" i="16"/>
  <c r="AB698" i="16"/>
  <c r="AB690" i="16"/>
  <c r="AB682" i="16"/>
  <c r="AB674" i="16"/>
  <c r="AB666" i="16"/>
  <c r="AB658" i="16"/>
  <c r="AB651" i="16"/>
  <c r="AB646" i="16"/>
  <c r="AB638" i="16"/>
  <c r="AB630" i="16"/>
  <c r="AB622" i="16"/>
  <c r="AB614" i="16"/>
  <c r="AB606" i="16"/>
  <c r="AB598" i="16"/>
  <c r="AB590" i="16"/>
  <c r="AB578" i="16"/>
  <c r="AB2442" i="16"/>
  <c r="AB2435"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J1246" i="16" s="1"/>
  <c r="AB1246" i="16"/>
  <c r="G1246" i="16"/>
  <c r="V1209" i="16"/>
  <c r="AB1209" i="16"/>
  <c r="V1192" i="16"/>
  <c r="R1192" i="16" s="1"/>
  <c r="AB1192" i="16"/>
  <c r="V1171" i="16"/>
  <c r="G1171" i="16" s="1"/>
  <c r="AB1171" i="16"/>
  <c r="AB1127" i="16"/>
  <c r="V1127" i="16"/>
  <c r="J1127" i="16" s="1"/>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E2162" i="16" s="1"/>
  <c r="X2162" i="16" s="1"/>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G1452" i="16" s="1"/>
  <c r="AB1452" i="16"/>
  <c r="V1448" i="16"/>
  <c r="AB1448" i="16"/>
  <c r="V1420" i="16"/>
  <c r="AB1420" i="16"/>
  <c r="V1416" i="16"/>
  <c r="F1416" i="16" s="1"/>
  <c r="AB1416" i="16"/>
  <c r="V1373" i="16"/>
  <c r="H1373" i="16" s="1"/>
  <c r="AB1373" i="16"/>
  <c r="V1356" i="16"/>
  <c r="AB1356" i="16"/>
  <c r="V1155" i="16"/>
  <c r="I1155" i="16" s="1"/>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J12" i="16"/>
  <c r="R433" i="16"/>
  <c r="R145" i="16"/>
  <c r="G425" i="16"/>
  <c r="H429" i="16"/>
  <c r="G965" i="16"/>
  <c r="R719" i="16"/>
  <c r="H961" i="16"/>
  <c r="F2404" i="16"/>
  <c r="F867" i="16"/>
  <c r="E1454" i="16"/>
  <c r="X1454" i="16" s="1"/>
  <c r="H237" i="16"/>
  <c r="E1382" i="16"/>
  <c r="X1382" i="16" s="1"/>
  <c r="I1620" i="16"/>
  <c r="R1597"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E2118" i="16" s="1"/>
  <c r="X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H2503" i="16"/>
  <c r="F2501" i="16"/>
  <c r="H2501" i="16"/>
  <c r="G2501" i="16"/>
  <c r="I2501" i="16"/>
  <c r="AB2296" i="16"/>
  <c r="V2296" i="16"/>
  <c r="V2270" i="16"/>
  <c r="AB2270" i="16"/>
  <c r="V2246" i="16"/>
  <c r="AB2246" i="16"/>
  <c r="V2243" i="16"/>
  <c r="G2243" i="16" s="1"/>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G2338" i="16" s="1"/>
  <c r="AB2338" i="16"/>
  <c r="V2335" i="16"/>
  <c r="AB2335" i="16"/>
  <c r="V2326" i="16"/>
  <c r="AB2326" i="16"/>
  <c r="V2320" i="16"/>
  <c r="J2320" i="16" s="1"/>
  <c r="V2314" i="16"/>
  <c r="E2314" i="16" s="1"/>
  <c r="X2314" i="16" s="1"/>
  <c r="AB2226" i="16"/>
  <c r="V2226" i="16"/>
  <c r="V2223" i="16"/>
  <c r="AB2223" i="16"/>
  <c r="V2210" i="16"/>
  <c r="J2210" i="16" s="1"/>
  <c r="AB2210" i="16"/>
  <c r="V2207" i="16"/>
  <c r="AB2207" i="16"/>
  <c r="V2198" i="16"/>
  <c r="AB2198" i="16"/>
  <c r="V2195" i="16"/>
  <c r="G2195" i="16" s="1"/>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G1770" i="16" s="1"/>
  <c r="AB1770" i="16"/>
  <c r="J1751" i="16"/>
  <c r="I1751" i="16"/>
  <c r="V1738" i="16"/>
  <c r="E1738" i="16" s="1"/>
  <c r="X1738" i="16" s="1"/>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c r="AB2051" i="16"/>
  <c r="V1960" i="16"/>
  <c r="AB1960" i="16"/>
  <c r="V1950" i="16"/>
  <c r="I1950" i="16" s="1"/>
  <c r="AB1950" i="16"/>
  <c r="V1947" i="16"/>
  <c r="G1947" i="16" s="1"/>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s="1"/>
  <c r="V1329" i="16"/>
  <c r="AB1329" i="16"/>
  <c r="J1325" i="16"/>
  <c r="E1325" i="16"/>
  <c r="X1325" i="16" s="1"/>
  <c r="V1312" i="16"/>
  <c r="R1312" i="16" s="1"/>
  <c r="AB1312" i="16"/>
  <c r="V1308" i="16"/>
  <c r="J1308" i="16" s="1"/>
  <c r="AB1308" i="16"/>
  <c r="V1302" i="16"/>
  <c r="G1302" i="16" s="1"/>
  <c r="AB1302" i="16"/>
  <c r="V1264" i="16"/>
  <c r="AB1264" i="16"/>
  <c r="F1257" i="16"/>
  <c r="E1257" i="16"/>
  <c r="X1257" i="16" s="1"/>
  <c r="V1245" i="16"/>
  <c r="AB1245" i="16"/>
  <c r="V1224" i="16"/>
  <c r="G1224" i="16" s="1"/>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E2338" i="16"/>
  <c r="X2338" i="16" s="1"/>
  <c r="G2330" i="16"/>
  <c r="I2330" i="16"/>
  <c r="F2282" i="16"/>
  <c r="R2282" i="16"/>
  <c r="J2282" i="16"/>
  <c r="I2282" i="16"/>
  <c r="I2274" i="16"/>
  <c r="E2274" i="16"/>
  <c r="X2274" i="16" s="1"/>
  <c r="R2226" i="16"/>
  <c r="E2226" i="16"/>
  <c r="X2226" i="16" s="1"/>
  <c r="G2218" i="16"/>
  <c r="F2218" i="16"/>
  <c r="G2210" i="16"/>
  <c r="H2202" i="16"/>
  <c r="I2202" i="16"/>
  <c r="E2202" i="16"/>
  <c r="X2202" i="16" s="1"/>
  <c r="R2186" i="16"/>
  <c r="F2186" i="16"/>
  <c r="E2186" i="16"/>
  <c r="X2186" i="16" s="1"/>
  <c r="J2170" i="16"/>
  <c r="G2170" i="16"/>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H1770" i="16"/>
  <c r="R1765" i="16"/>
  <c r="E1765" i="16"/>
  <c r="X1765" i="16" s="1"/>
  <c r="I1765" i="16"/>
  <c r="J1765" i="16"/>
  <c r="F1765" i="16"/>
  <c r="H1765" i="16"/>
  <c r="R1757" i="16"/>
  <c r="G1757" i="16"/>
  <c r="H1749" i="16"/>
  <c r="G1749" i="16"/>
  <c r="H1741" i="16"/>
  <c r="E1741" i="16"/>
  <c r="X1741" i="16" s="1"/>
  <c r="R1741" i="16"/>
  <c r="I1741" i="16"/>
  <c r="J1741" i="16"/>
  <c r="R1738"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E1373" i="16"/>
  <c r="X1373" i="16" s="1"/>
  <c r="I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G1305" i="16"/>
  <c r="I1305"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E1246" i="16"/>
  <c r="X1246" i="16" s="1"/>
  <c r="G1240" i="16"/>
  <c r="R1240" i="16"/>
  <c r="J1236" i="16"/>
  <c r="I1236" i="16"/>
  <c r="J1233" i="16"/>
  <c r="F1233" i="16"/>
  <c r="I1233" i="16"/>
  <c r="H1233" i="16"/>
  <c r="R1233" i="16"/>
  <c r="G1230" i="16"/>
  <c r="H1230" i="16"/>
  <c r="E1224" i="16"/>
  <c r="X1224" i="16" s="1"/>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E1155" i="16"/>
  <c r="X1155" i="16" s="1"/>
  <c r="J1155" i="16"/>
  <c r="H1149" i="16"/>
  <c r="E1149" i="16"/>
  <c r="X1149" i="16" s="1"/>
  <c r="R1149" i="16"/>
  <c r="F1149" i="16"/>
  <c r="G1149" i="16"/>
  <c r="I1149" i="16"/>
  <c r="J1149" i="16"/>
  <c r="H1139" i="16"/>
  <c r="J1139" i="16"/>
  <c r="R1139" i="16"/>
  <c r="J1133" i="16"/>
  <c r="H1133" i="16"/>
  <c r="F1133" i="16"/>
  <c r="G1133" i="16"/>
  <c r="E1133" i="16"/>
  <c r="X1133" i="16" s="1"/>
  <c r="E1127" i="16"/>
  <c r="X1127" i="16" s="1"/>
  <c r="F1127" i="16"/>
  <c r="I1127" i="16"/>
  <c r="H1124" i="16"/>
  <c r="J1124" i="16"/>
  <c r="I1124" i="16"/>
  <c r="E1121" i="16"/>
  <c r="X1121" i="16" s="1"/>
  <c r="G1112" i="16"/>
  <c r="I1112" i="16"/>
  <c r="I1105" i="16"/>
  <c r="F1105" i="16"/>
  <c r="R1105" i="16"/>
  <c r="J1105" i="16"/>
  <c r="H1105" i="16"/>
  <c r="E1105" i="16"/>
  <c r="X1105" i="16" s="1"/>
  <c r="R1093" i="16"/>
  <c r="J1093" i="16"/>
  <c r="E1093" i="16"/>
  <c r="X1093" i="16" s="1"/>
  <c r="I1093" i="16"/>
  <c r="F1093" i="16"/>
  <c r="H1093" i="16"/>
  <c r="I1083" i="16"/>
  <c r="E1083" i="16"/>
  <c r="X1083" i="16" s="1"/>
  <c r="R1083" i="16"/>
  <c r="J1077" i="16"/>
  <c r="G1077" i="16"/>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I11" i="16"/>
  <c r="H11" i="16"/>
  <c r="G11" i="16"/>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E1098" i="16"/>
  <c r="X1098" i="16" s="1"/>
  <c r="I1098" i="16"/>
  <c r="H1098" i="16"/>
  <c r="G1098" i="16"/>
  <c r="I1094" i="16"/>
  <c r="R1094" i="16"/>
  <c r="E1094" i="16"/>
  <c r="X1094" i="16" s="1"/>
  <c r="J1094" i="16"/>
  <c r="H1094" i="16"/>
  <c r="G1094" i="16"/>
  <c r="E1090" i="16"/>
  <c r="X1090" i="16" s="1"/>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I10" i="16"/>
  <c r="F10" i="16"/>
  <c r="R10" i="16"/>
  <c r="E10" i="16"/>
  <c r="R6" i="16"/>
  <c r="F6" i="16"/>
  <c r="G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T16" i="16" s="1"/>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G61" i="4"/>
  <c r="G68" i="4"/>
  <c r="G49" i="4"/>
  <c r="G31" i="4"/>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T5" i="16"/>
  <c r="S10" i="16"/>
  <c r="T9" i="16"/>
  <c r="T6" i="16"/>
  <c r="T14" i="16"/>
  <c r="T13" i="16"/>
  <c r="T10" i="16"/>
  <c r="S6" i="16"/>
  <c r="T12" i="16"/>
  <c r="T8" i="16"/>
  <c r="S14" i="16"/>
  <c r="S8" i="16"/>
  <c r="X13" i="16" l="1"/>
  <c r="X12" i="16"/>
  <c r="X11" i="16"/>
  <c r="X9" i="16"/>
  <c r="C36" i="10"/>
  <c r="C63" i="10"/>
  <c r="F50" i="10"/>
  <c r="C31" i="10"/>
  <c r="C46" i="10"/>
  <c r="C45" i="10"/>
  <c r="B56" i="4"/>
  <c r="A40" i="10" s="1"/>
  <c r="A25" i="10"/>
  <c r="B50" i="4"/>
  <c r="A35" i="10" s="1"/>
  <c r="B62" i="4"/>
  <c r="A45" i="10" s="1"/>
  <c r="D22" i="10"/>
  <c r="K64" i="10"/>
  <c r="C64" i="10" s="1"/>
  <c r="E2503" i="16"/>
  <c r="X2503" i="16" s="1"/>
  <c r="I2503" i="16"/>
  <c r="R2503" i="16"/>
  <c r="G1095" i="16"/>
  <c r="I1095" i="16"/>
  <c r="R1095" i="16"/>
  <c r="E1095" i="16"/>
  <c r="X1095" i="16" s="1"/>
  <c r="H1095" i="16"/>
  <c r="C22" i="10"/>
  <c r="J1770" i="16"/>
  <c r="F2210" i="16"/>
  <c r="F1155" i="16"/>
  <c r="F2162" i="16"/>
  <c r="G1046" i="16"/>
  <c r="R1077" i="16"/>
  <c r="J1108" i="16"/>
  <c r="R1121" i="16"/>
  <c r="G1127" i="16"/>
  <c r="G1155" i="16"/>
  <c r="J1373" i="16"/>
  <c r="E1970" i="16"/>
  <c r="X1970" i="16" s="1"/>
  <c r="F2503" i="16"/>
  <c r="F586" i="16"/>
  <c r="J586" i="16"/>
  <c r="G1460" i="16"/>
  <c r="R1460" i="16"/>
  <c r="E1460" i="16"/>
  <c r="X1460" i="16" s="1"/>
  <c r="F1460" i="16"/>
  <c r="E2501" i="16"/>
  <c r="X2501" i="16" s="1"/>
  <c r="J2501" i="16"/>
  <c r="R2501" i="16"/>
  <c r="F33" i="10"/>
  <c r="H33" i="10" s="1"/>
  <c r="F65" i="10"/>
  <c r="H28" i="10"/>
  <c r="D28" i="10" s="1"/>
  <c r="F38" i="10"/>
  <c r="H38" i="10" s="1"/>
  <c r="D38" i="10" s="1"/>
  <c r="F48" i="10"/>
  <c r="H48" i="10" s="1"/>
  <c r="F43" i="10"/>
  <c r="H43" i="10" s="1"/>
  <c r="C41" i="10"/>
  <c r="H1108" i="16"/>
  <c r="G1308" i="16"/>
  <c r="G2258" i="16"/>
  <c r="R2258" i="16"/>
  <c r="H1428" i="16"/>
  <c r="I1428" i="16"/>
  <c r="R1428" i="16"/>
  <c r="F56" i="10"/>
  <c r="H56" i="10" s="1"/>
  <c r="D56" i="10" s="1"/>
  <c r="F58" i="10"/>
  <c r="H58" i="10" s="1"/>
  <c r="H50" i="10"/>
  <c r="D50" i="10" s="1"/>
  <c r="F55" i="10"/>
  <c r="H55" i="10" s="1"/>
  <c r="F59" i="10"/>
  <c r="H59" i="10" s="1"/>
  <c r="F54" i="10"/>
  <c r="H54" i="10" s="1"/>
  <c r="F60" i="10"/>
  <c r="H60" i="10" s="1"/>
  <c r="F51" i="10"/>
  <c r="F53" i="10"/>
  <c r="H53" i="10" s="1"/>
  <c r="C30" i="10"/>
  <c r="H1090" i="16"/>
  <c r="R1106" i="16"/>
  <c r="F1351" i="16"/>
  <c r="I1052" i="16"/>
  <c r="E1077" i="16"/>
  <c r="X1077" i="16" s="1"/>
  <c r="R1373" i="16"/>
  <c r="J2503" i="16"/>
  <c r="J714" i="16"/>
  <c r="E714" i="16"/>
  <c r="X714" i="16" s="1"/>
  <c r="I714" i="16"/>
  <c r="H714" i="16"/>
  <c r="G2264" i="16"/>
  <c r="H2264" i="16"/>
  <c r="J2264" i="16"/>
  <c r="F2264" i="16"/>
  <c r="E1191" i="16"/>
  <c r="X1191" i="16" s="1"/>
  <c r="H1191" i="16"/>
  <c r="G1191" i="16"/>
  <c r="H61" i="10"/>
  <c r="C2" i="10"/>
  <c r="F47" i="10"/>
  <c r="H47" i="10" s="1"/>
  <c r="F42" i="10"/>
  <c r="H42" i="10" s="1"/>
  <c r="D42" i="10" s="1"/>
  <c r="F37" i="10"/>
  <c r="H37" i="10" s="1"/>
  <c r="D37" i="10" s="1"/>
  <c r="F64" i="10"/>
  <c r="H27" i="10"/>
  <c r="D27" i="10" s="1"/>
  <c r="F32" i="10"/>
  <c r="H32" i="10" s="1"/>
  <c r="C6" i="10"/>
  <c r="C38"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C65" i="10" s="1"/>
  <c r="G64" i="10"/>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9" i="16"/>
  <c r="S13" i="16"/>
  <c r="S5" i="16"/>
  <c r="S7" i="16"/>
  <c r="S11" i="16"/>
  <c r="S12" i="16"/>
  <c r="T15" i="16"/>
  <c r="T7" i="16"/>
  <c r="S15" i="16"/>
  <c r="H64" i="10" l="1"/>
  <c r="D64" i="10" s="1"/>
  <c r="C28" i="10"/>
  <c r="H65" i="10"/>
  <c r="D65" i="10" s="1"/>
  <c r="C56" i="10"/>
  <c r="D47" i="10"/>
  <c r="C47" i="10"/>
  <c r="F52" i="10"/>
  <c r="H52" i="10" s="1"/>
  <c r="H51" i="10"/>
  <c r="D55" i="10"/>
  <c r="C55" i="10"/>
  <c r="C42" i="10"/>
  <c r="D48" i="10"/>
  <c r="C48" i="10"/>
  <c r="D33" i="10"/>
  <c r="C33" i="10"/>
  <c r="C27" i="10"/>
  <c r="C60" i="10"/>
  <c r="D60" i="10"/>
  <c r="C37" i="10"/>
  <c r="D61" i="10"/>
  <c r="C61" i="10"/>
  <c r="D54" i="10"/>
  <c r="C54" i="10"/>
  <c r="D58" i="10"/>
  <c r="C58" i="10"/>
  <c r="D32" i="10"/>
  <c r="C32" i="10"/>
  <c r="D53" i="10"/>
  <c r="C53" i="10"/>
  <c r="D59" i="10"/>
  <c r="C59" i="10"/>
  <c r="D43" i="10"/>
  <c r="C43" i="10"/>
  <c r="C50" i="10"/>
  <c r="X175" i="16"/>
  <c r="X127" i="16"/>
  <c r="X95" i="16"/>
  <c r="X119" i="16"/>
  <c r="X63" i="16"/>
  <c r="X7" i="16"/>
  <c r="X87" i="16"/>
  <c r="X71" i="16"/>
  <c r="X135" i="16"/>
  <c r="X103" i="16"/>
  <c r="X55" i="16"/>
  <c r="X39" i="16"/>
  <c r="X23" i="16"/>
  <c r="X159" i="16"/>
  <c r="X111" i="16"/>
  <c r="X79" i="16"/>
  <c r="X47" i="16"/>
  <c r="X31" i="16"/>
  <c r="X167" i="16"/>
  <c r="X151" i="16"/>
  <c r="X143" i="16"/>
  <c r="X15" i="16"/>
  <c r="G66" i="10"/>
  <c r="D51" i="10" l="1"/>
  <c r="C51" i="10"/>
  <c r="D52" i="10"/>
  <c r="C52"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<sst xmlns="http://schemas.openxmlformats.org/spreadsheetml/2006/main" count="21676" uniqueCount="15490">
  <si>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</si>
  <si>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</si>
  <si>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</si>
  <si>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</si>
  <si>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</si>
  <si>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</si>
  <si>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</si>
  <si>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</si>
  <si>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</si>
  <si>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</si>
  <si>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</si>
  <si>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</si>
  <si>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</si>
  <si>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</si>
  <si>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</si>
  <si>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</si>
  <si>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</si>
  <si>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</si>
  <si>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</si>
  <si>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</si>
  <si>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</si>
  <si>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</si>
  <si>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</si>
  <si>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</si>
  <si>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</si>
  <si>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</si>
  <si>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</si>
  <si>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</si>
  <si>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</si>
  <si>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</si>
  <si>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</si>
  <si>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</si>
  <si>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</si>
  <si>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</si>
  <si>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</si>
  <si>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</si>
  <si>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</si>
  <si>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</si>
  <si>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</si>
  <si>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</si>
  <si>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</si>
  <si>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</si>
  <si>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</si>
  <si>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</si>
  <si>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</si>
  <si>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</si>
  <si>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</si>
  <si>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</si>
  <si>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</si>
  <si>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</si>
  <si>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</si>
  <si>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</si>
  <si>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</si>
  <si>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</si>
  <si>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</si>
  <si>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</si>
  <si>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</si>
  <si>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</si>
  <si>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</si>
  <si>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</si>
  <si>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</si>
  <si>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</si>
  <si>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</si>
  <si>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</si>
  <si>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</si>
  <si>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</si>
  <si>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</si>
  <si>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</si>
  <si>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</si>
  <si>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</si>
  <si>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</si>
  <si>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</si>
  <si>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</si>
  <si>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</si>
  <si>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</si>
  <si>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</si>
  <si>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</si>
  <si>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</si>
  <si>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</si>
  <si>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</si>
  <si>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</si>
  <si>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</si>
  <si>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</si>
  <si>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</si>
  <si>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</si>
  <si>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</si>
  <si>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</si>
  <si>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</si>
  <si>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</si>
  <si>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</si>
  <si>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</si>
  <si>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</si>
  <si>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</si>
  <si>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</si>
  <si>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</si>
  <si>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</si>
  <si>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</si>
  <si>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</si>
  <si>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</si>
  <si>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</si>
  <si>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</si>
  <si>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</si>
  <si>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</si>
  <si>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</si>
  <si>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</si>
  <si>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</si>
  <si>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</si>
  <si>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</si>
  <si>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</si>
  <si>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</si>
  <si>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</si>
  <si>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</si>
  <si>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</si>
  <si>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</si>
  <si>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</si>
  <si>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</si>
  <si>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</si>
  <si>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</si>
  <si>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</si>
  <si>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</si>
  <si>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</si>
  <si>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</si>
  <si>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</si>
  <si>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</si>
  <si>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</si>
  <si>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</si>
  <si>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</si>
  <si>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</si>
  <si>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</si>
  <si>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</si>
  <si>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</si>
  <si>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</si>
  <si>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</si>
  <si>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</si>
  <si>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</si>
  <si>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</si>
  <si>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</si>
  <si>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</si>
  <si>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</si>
  <si>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</si>
  <si>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</si>
  <si>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</si>
  <si>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</si>
  <si>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</si>
  <si>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</si>
  <si>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</si>
  <si>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</si>
  <si>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</si>
  <si>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</si>
  <si>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</si>
  <si>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</si>
  <si>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</si>
  <si>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</si>
  <si>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</si>
  <si>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</si>
  <si>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</si>
  <si>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</si>
  <si>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</si>
  <si>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</si>
  <si>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</si>
  <si>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</si>
  <si>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</si>
  <si>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</si>
  <si>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</si>
  <si>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</si>
  <si>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</si>
  <si>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</si>
  <si>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</si>
  <si>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</si>
  <si>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</si>
  <si>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</si>
  <si>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</si>
  <si>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</si>
  <si>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</si>
  <si>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</si>
  <si>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</si>
  <si>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</si>
  <si>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</si>
  <si>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</si>
  <si>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</si>
  <si>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</si>
  <si>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</si>
  <si>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</si>
  <si>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</si>
  <si>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</si>
  <si>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</si>
  <si>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</si>
  <si>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</si>
  <si>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</si>
  <si>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</si>
  <si>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</si>
  <si>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</si>
  <si>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</si>
  <si>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</si>
  <si>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</si>
  <si>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</si>
  <si>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</si>
  <si>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</si>
  <si>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</si>
  <si>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</si>
  <si>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</si>
  <si>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</si>
  <si>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</si>
  <si>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</si>
  <si>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</si>
  <si>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</si>
  <si>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</si>
  <si>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</si>
  <si>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</si>
  <si>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</si>
  <si>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</si>
  <si>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</si>
  <si>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</si>
  <si>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</si>
  <si>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</si>
  <si>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</si>
  <si>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</si>
  <si>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</si>
  <si>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</si>
  <si>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</si>
  <si>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</si>
  <si>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</si>
  <si>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</si>
  <si>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</si>
  <si>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</si>
  <si>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</si>
  <si>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</si>
  <si>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</si>
  <si>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</si>
  <si>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</si>
  <si>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</si>
  <si>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</si>
  <si>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</si>
  <si>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</si>
  <si>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</si>
  <si>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</si>
  <si>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</si>
  <si>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</si>
  <si>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</si>
  <si>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</si>
  <si>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</si>
  <si>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</si>
  <si>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</si>
  <si>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</si>
  <si>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</si>
  <si>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</si>
  <si>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</si>
  <si>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</si>
  <si>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</si>
  <si>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</si>
  <si>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</si>
  <si>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</si>
  <si>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</si>
  <si>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</si>
  <si>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</si>
  <si>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</si>
  <si>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</si>
  <si>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</si>
  <si>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</si>
  <si>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</si>
  <si>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</si>
  <si>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</si>
  <si>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</si>
  <si>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</si>
  <si>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</si>
  <si>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</si>
  <si>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</si>
  <si>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</si>
  <si>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</si>
  <si>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</si>
  <si>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</si>
  <si>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</si>
  <si>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</si>
  <si>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</si>
  <si>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</si>
  <si>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</si>
  <si>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</si>
  <si>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</si>
  <si>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</si>
  <si>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</si>
  <si>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</si>
  <si>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</si>
  <si>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</si>
  <si>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</si>
  <si>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</si>
  <si>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</si>
  <si>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</si>
  <si>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</si>
  <si>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</si>
  <si>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</si>
  <si>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</si>
  <si>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</si>
  <si>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</si>
  <si>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</si>
  <si>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</si>
  <si>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</si>
  <si>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</si>
  <si>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</si>
  <si>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</si>
  <si>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</si>
  <si>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</si>
  <si>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</si>
  <si>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</si>
  <si>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</si>
  <si>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</si>
  <si>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</si>
  <si>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</si>
  <si>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</si>
  <si>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</si>
  <si>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</si>
  <si>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</si>
  <si>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</si>
  <si>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</si>
  <si>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</si>
  <si>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</si>
  <si>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</si>
  <si>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</si>
  <si>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</si>
  <si>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</si>
  <si>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</si>
  <si>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</si>
  <si>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</si>
  <si>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</si>
  <si>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</si>
  <si>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</si>
  <si>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</si>
  <si>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</si>
  <si>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</si>
  <si>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</si>
  <si>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</si>
  <si>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</si>
  <si>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</si>
  <si>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</si>
  <si>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</si>
  <si>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</si>
  <si>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</si>
  <si>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</si>
  <si>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</si>
  <si>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</si>
  <si>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</si>
  <si>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</si>
  <si>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</si>
  <si>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</si>
  <si>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</si>
  <si>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</si>
  <si>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</si>
  <si>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</si>
  <si>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</si>
  <si>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</si>
  <si>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</si>
  <si>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</si>
  <si>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</si>
  <si>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</si>
  <si>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</si>
  <si>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</si>
  <si>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</si>
  <si>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</si>
  <si>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</si>
  <si>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</si>
  <si>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</si>
  <si>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</si>
  <si>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</si>
  <si>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</si>
  <si>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</si>
  <si>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</si>
  <si>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</si>
  <si>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</si>
  <si>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</si>
  <si>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</si>
  <si>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</si>
  <si>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</si>
  <si>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</si>
  <si>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</si>
  <si>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</si>
  <si>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</si>
  <si>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</si>
  <si>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</si>
  <si>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</si>
  <si>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</si>
  <si>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</si>
  <si>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</si>
  <si>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</si>
  <si>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</si>
  <si>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</si>
  <si>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</si>
  <si>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</si>
  <si>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</si>
  <si>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</si>
  <si>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</si>
  <si>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</si>
  <si>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</si>
  <si>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</si>
  <si>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</si>
  <si>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</si>
  <si>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</si>
  <si>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</si>
  <si>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</si>
  <si>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</si>
  <si>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</si>
  <si>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</si>
  <si>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</si>
  <si>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</si>
  <si>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</si>
  <si>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</si>
  <si>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</si>
  <si>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</si>
  <si>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</si>
  <si>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</si>
  <si>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</si>
  <si>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</si>
  <si>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</si>
  <si>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</si>
  <si>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</si>
  <si>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</si>
  <si>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</si>
  <si>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</si>
  <si>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</si>
  <si>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</si>
  <si>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</si>
  <si>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</si>
  <si>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</si>
  <si>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</si>
  <si>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</si>
  <si>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</si>
  <si>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</si>
  <si>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</si>
  <si>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</si>
  <si>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</si>
  <si>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</si>
  <si>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</si>
  <si>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</si>
  <si>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</si>
  <si>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</si>
  <si>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</si>
  <si>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</si>
  <si>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</si>
  <si>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</si>
  <si>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</si>
  <si>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</si>
  <si>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</si>
  <si>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</si>
  <si>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</si>
  <si>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</si>
  <si>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</si>
  <si>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</si>
  <si>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</si>
  <si>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</si>
  <si>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</si>
  <si>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</si>
  <si>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</si>
  <si>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</si>
  <si>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</si>
  <si>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</si>
  <si>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</si>
  <si>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</si>
  <si>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</si>
  <si>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</si>
  <si>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</si>
  <si>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</si>
  <si>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</si>
  <si>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</si>
  <si>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</si>
  <si>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</si>
  <si>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</si>
  <si>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</si>
  <si>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</si>
  <si>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</si>
  <si>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</si>
  <si>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</si>
  <si>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</si>
  <si>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</si>
  <si>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</si>
  <si>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</si>
  <si>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</si>
  <si>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</si>
  <si>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</si>
  <si>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</si>
  <si>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</si>
  <si>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</si>
  <si>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</si>
  <si>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</si>
  <si>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</si>
  <si>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</si>
  <si>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</si>
  <si>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</si>
  <si>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</si>
  <si>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</si>
  <si>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</si>
  <si>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</si>
  <si>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</si>
  <si>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</si>
  <si>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</si>
  <si>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</si>
  <si>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</si>
  <si>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</si>
  <si>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</si>
  <si>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</si>
  <si>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</si>
  <si>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</si>
  <si>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</si>
  <si>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</si>
  <si>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</si>
  <si>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</si>
  <si>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</si>
  <si>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</si>
  <si>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</si>
  <si>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</si>
  <si>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</si>
  <si>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</si>
  <si>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</si>
  <si>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</si>
  <si>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</si>
  <si>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</si>
  <si>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</si>
  <si>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</si>
  <si>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</si>
  <si>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</si>
  <si>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</si>
  <si>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</si>
  <si>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</si>
  <si>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</si>
  <si>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</si>
  <si>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</si>
  <si>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</si>
  <si>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</si>
  <si>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</si>
  <si>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</si>
  <si>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</si>
  <si>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</si>
  <si>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</si>
  <si>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</si>
  <si>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</si>
  <si>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</si>
  <si>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</si>
  <si>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</si>
  <si>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</si>
  <si>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</si>
  <si>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</si>
  <si>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</si>
  <si>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</si>
  <si>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</si>
  <si>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</si>
  <si>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</si>
  <si>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</si>
  <si>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</si>
  <si>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</si>
  <si>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</si>
  <si>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</si>
  <si>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</si>
  <si>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</si>
  <si>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</si>
  <si>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</si>
  <si>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</si>
  <si>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</si>
  <si>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</si>
  <si>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</si>
  <si>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</si>
  <si>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</si>
  <si>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</si>
  <si>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</si>
  <si>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</si>
  <si>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</si>
  <si>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</si>
  <si>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</si>
  <si>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</si>
  <si>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</si>
  <si>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</si>
  <si>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</si>
  <si>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</si>
  <si>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</si>
  <si>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</si>
  <si>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</si>
  <si>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</si>
  <si>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</si>
  <si>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</si>
  <si>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</si>
  <si>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</si>
  <si>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</si>
  <si>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</si>
  <si>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</si>
  <si>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</si>
  <si>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</si>
  <si>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</si>
  <si>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</si>
  <si>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</si>
  <si>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</si>
  <si>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</si>
  <si>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</si>
  <si>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</si>
  <si>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</si>
  <si>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</si>
  <si>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</si>
  <si>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</si>
  <si>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</si>
  <si>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</si>
  <si>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</si>
  <si>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</si>
  <si>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</si>
  <si>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</si>
  <si>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</si>
  <si>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</si>
  <si>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</si>
  <si>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</si>
  <si>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</si>
  <si>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</si>
  <si>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</si>
  <si>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</si>
  <si>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</si>
  <si>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</si>
  <si>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</si>
  <si>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</si>
  <si>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</si>
  <si>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</si>
  <si>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</si>
  <si>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</si>
  <si>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</si>
  <si>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</si>
  <si>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</si>
  <si>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</si>
  <si>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</si>
  <si>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</si>
  <si>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</si>
  <si>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</si>
  <si>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</si>
  <si>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</si>
  <si>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</si>
  <si>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</si>
  <si>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</si>
  <si>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</si>
  <si>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</si>
  <si>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</si>
  <si>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</si>
  <si>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</si>
  <si>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</si>
  <si>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</si>
  <si>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</si>
  <si>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</si>
  <si>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</si>
  <si>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</si>
  <si>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</si>
  <si>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</si>
  <si>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</si>
  <si>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</si>
  <si>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</si>
  <si>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</si>
  <si>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</si>
  <si>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</si>
  <si>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</si>
  <si>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</si>
  <si>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</si>
  <si>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</si>
  <si>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</si>
  <si>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</si>
  <si>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</si>
  <si>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</si>
  <si>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</si>
  <si>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</si>
  <si>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</si>
  <si>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</si>
  <si>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</si>
  <si>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</si>
  <si>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</si>
  <si>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</si>
  <si>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</si>
  <si>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</si>
  <si>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</si>
  <si>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</si>
  <si>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</si>
  <si>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</si>
  <si>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</si>
  <si>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</si>
  <si>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</si>
  <si>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</si>
  <si>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</si>
  <si>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</si>
  <si>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</si>
  <si>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</si>
  <si>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</si>
  <si>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</si>
  <si>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</si>
  <si>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</si>
  <si>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</si>
  <si>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</si>
  <si>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</si>
  <si>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</si>
  <si>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</si>
  <si>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</si>
  <si>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</si>
  <si>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</si>
  <si>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</si>
  <si>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</si>
  <si>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</si>
  <si>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</si>
  <si>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</si>
  <si>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</si>
  <si>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</si>
  <si>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</si>
  <si>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</si>
  <si>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</si>
  <si>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</si>
  <si>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</si>
  <si>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</si>
  <si>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</si>
  <si>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</si>
  <si>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</si>
  <si>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</si>
  <si>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</si>
  <si>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</si>
  <si>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</si>
  <si>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</si>
  <si>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</si>
  <si>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</si>
  <si>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</si>
  <si>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</si>
  <si>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</si>
  <si>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</si>
  <si>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</si>
  <si>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</si>
  <si>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</si>
  <si>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</si>
  <si>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</si>
  <si>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</si>
  <si>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</si>
  <si>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</si>
  <si>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</si>
  <si>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</si>
  <si>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</si>
  <si>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</si>
  <si>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</si>
  <si>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</si>
  <si>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</si>
  <si>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</si>
  <si>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</si>
  <si>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</si>
  <si>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</si>
  <si>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</si>
  <si>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</si>
  <si>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</si>
  <si>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</si>
  <si>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</si>
  <si>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</si>
  <si>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</si>
  <si>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</si>
  <si>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</si>
  <si>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</si>
  <si>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</si>
  <si>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</si>
  <si>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</si>
  <si>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</si>
  <si>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</si>
  <si>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</si>
  <si>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</si>
  <si>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</si>
  <si>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</si>
  <si>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</si>
  <si>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</si>
  <si>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</si>
  <si>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</si>
  <si>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</si>
  <si>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</si>
  <si>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</si>
  <si>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</si>
  <si>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</si>
  <si>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</si>
  <si>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</si>
  <si>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</si>
  <si>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</si>
  <si>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</si>
  <si>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</si>
  <si>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</si>
  <si>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</si>
  <si>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</si>
  <si>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</si>
  <si>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</si>
  <si>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</si>
  <si>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</si>
  <si>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</si>
  <si>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</si>
  <si>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</si>
  <si>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</si>
  <si>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</si>
  <si>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</si>
  <si>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</si>
  <si>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</si>
  <si>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</si>
  <si>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</si>
  <si>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</si>
  <si>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</si>
  <si>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</si>
  <si>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</si>
  <si>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</si>
  <si>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</si>
  <si>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</si>
  <si>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</si>
  <si>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</si>
  <si>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</si>
  <si>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</si>
  <si>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</si>
  <si>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</si>
  <si>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</si>
  <si>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</si>
  <si>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</si>
  <si>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</si>
  <si>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</si>
  <si>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</si>
  <si>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</si>
  <si>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</si>
  <si>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</si>
  <si>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</si>
  <si>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</si>
  <si>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</si>
  <si>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</si>
  <si>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</si>
  <si>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</si>
  <si>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</si>
  <si>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</si>
  <si>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</si>
  <si>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</si>
  <si>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</si>
  <si>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</si>
  <si>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</si>
  <si>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</si>
  <si>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</si>
  <si>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</si>
  <si>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</si>
  <si>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</si>
  <si>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</si>
  <si>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</si>
  <si>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</si>
  <si>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</si>
  <si>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</si>
  <si>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</si>
  <si>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</si>
  <si>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</si>
  <si>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</si>
  <si>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</si>
  <si>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</si>
  <si>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</si>
  <si>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</si>
  <si>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</si>
  <si>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</si>
  <si>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</si>
  <si>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</si>
  <si>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</si>
  <si>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</si>
  <si>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</si>
  <si>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</si>
  <si>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</si>
  <si>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</si>
  <si>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</si>
  <si>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</si>
  <si>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</si>
  <si>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</si>
  <si>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</si>
  <si>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</si>
  <si>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</si>
  <si>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</si>
  <si>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</si>
  <si>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</si>
  <si>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</si>
  <si>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</si>
  <si>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</si>
  <si>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</si>
  <si>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</si>
  <si>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</si>
  <si>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</si>
  <si>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</si>
  <si>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</si>
  <si>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</si>
  <si>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</si>
  <si>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</si>
  <si>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</si>
  <si>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</si>
  <si>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</si>
  <si>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</si>
  <si>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</si>
  <si>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</si>
  <si>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</si>
  <si>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</si>
  <si>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</si>
  <si>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</si>
  <si>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</si>
  <si>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</si>
  <si>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</si>
  <si>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</si>
  <si>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</si>
  <si>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</si>
  <si>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</si>
  <si>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</si>
  <si>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</si>
  <si>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</si>
  <si>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</si>
  <si>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</si>
  <si>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</si>
  <si>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</si>
  <si>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</si>
  <si>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</si>
  <si>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</si>
  <si>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</si>
  <si>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</si>
  <si>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</si>
  <si>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</si>
  <si>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</si>
  <si>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</si>
  <si>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</si>
  <si>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</si>
  <si>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</si>
  <si>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</si>
  <si>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</si>
  <si>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</si>
  <si>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</si>
  <si>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</si>
  <si>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</si>
  <si>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</si>
  <si>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</si>
  <si>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</si>
  <si>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</si>
  <si>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</si>
  <si>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</si>
  <si>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</si>
  <si>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</si>
  <si>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</si>
  <si>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</si>
  <si>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</si>
  <si>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</si>
  <si>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</si>
  <si>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</si>
  <si>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</si>
  <si>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</si>
  <si>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</si>
  <si>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</si>
  <si>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</si>
  <si>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</si>
  <si>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</si>
  <si>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</si>
  <si>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</si>
  <si>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</si>
  <si>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</si>
  <si>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</si>
  <si>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</si>
  <si>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</si>
  <si>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</si>
  <si>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</si>
  <si>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</si>
  <si>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</si>
  <si>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</si>
  <si>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</si>
  <si>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</si>
  <si>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</si>
  <si>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</si>
  <si>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</si>
  <si>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</si>
  <si>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</si>
  <si>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</si>
  <si>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</si>
  <si>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</si>
  <si>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</si>
  <si>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</si>
  <si>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</si>
  <si>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</si>
  <si>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</si>
  <si>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</si>
  <si>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</si>
  <si>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</si>
  <si>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</si>
  <si>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</si>
  <si>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</si>
  <si>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</si>
  <si>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</si>
  <si>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</si>
  <si>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</si>
  <si>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</si>
  <si>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</si>
  <si>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</si>
  <si>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</si>
  <si>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</si>
  <si>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</si>
  <si>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</si>
  <si>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</si>
  <si>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</si>
  <si>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</si>
  <si>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</si>
  <si>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</si>
  <si>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</si>
  <si>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</si>
  <si>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</si>
  <si>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</si>
  <si>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</si>
  <si>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</si>
  <si>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</si>
  <si>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</si>
  <si>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</si>
  <si>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</si>
  <si>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</si>
  <si>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</si>
  <si>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</si>
  <si>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</si>
  <si>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</si>
  <si>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</si>
  <si>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</si>
  <si>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</si>
  <si>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</si>
  <si>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</si>
  <si>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</si>
  <si>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</si>
  <si>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</si>
  <si>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</si>
  <si>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</si>
  <si>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</si>
  <si>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</si>
  <si>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</si>
  <si>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</si>
  <si>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</si>
  <si>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</si>
  <si>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</si>
  <si>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</si>
  <si>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</si>
  <si>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</si>
  <si>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</si>
  <si>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</si>
  <si>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</si>
  <si>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</si>
  <si>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</si>
  <si>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</si>
  <si>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</si>
  <si>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</si>
  <si>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</si>
  <si>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</si>
  <si>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</si>
  <si>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</si>
  <si>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</si>
  <si>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</si>
  <si>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</si>
  <si>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</si>
  <si>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</si>
  <si>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</si>
  <si>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</si>
  <si>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</si>
  <si>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</si>
  <si>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</si>
  <si>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</si>
  <si>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</si>
  <si>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</si>
  <si>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</si>
  <si>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</si>
  <si>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</si>
  <si>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</si>
  <si>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</si>
  <si>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</si>
  <si>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</si>
  <si>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</si>
  <si>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</si>
  <si>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</si>
  <si>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</si>
  <si>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</si>
  <si>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</si>
  <si>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</si>
  <si>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</si>
  <si>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</si>
  <si>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</si>
  <si>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</si>
  <si>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</si>
  <si>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</si>
  <si>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</si>
  <si>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</si>
  <si>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</si>
  <si>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</si>
  <si>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</si>
  <si>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</si>
  <si>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</si>
  <si>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</si>
  <si>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</si>
  <si>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</si>
  <si>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</si>
  <si>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</si>
  <si>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</si>
  <si>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</si>
  <si>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</si>
  <si>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</si>
  <si>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</si>
  <si>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</si>
  <si>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</si>
  <si>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</si>
  <si>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</si>
  <si>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</si>
  <si>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</si>
  <si>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</si>
  <si>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</si>
  <si>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</si>
  <si>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</si>
  <si>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</si>
  <si>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</si>
  <si>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</si>
  <si>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</si>
  <si>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</si>
  <si>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</si>
  <si>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</si>
  <si>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</si>
  <si>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</si>
  <si>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</si>
  <si>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</si>
  <si>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</si>
  <si>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</si>
  <si>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</si>
  <si>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</si>
  <si>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</si>
  <si>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</si>
  <si>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</si>
  <si>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</si>
  <si>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</si>
  <si>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</si>
  <si>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</si>
  <si>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</si>
  <si>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</si>
  <si>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</si>
  <si>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</si>
  <si>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</si>
  <si>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</si>
  <si>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</si>
  <si>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</si>
  <si>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</si>
  <si>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</si>
  <si>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</si>
  <si>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</si>
  <si>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</si>
  <si>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</si>
  <si>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</si>
  <si>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</si>
  <si>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</si>
  <si>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</si>
  <si>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</si>
  <si>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</si>
  <si>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</si>
  <si>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</si>
  <si>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</si>
  <si>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</si>
  <si>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</si>
  <si>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</si>
  <si>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</si>
  <si>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</si>
  <si>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</si>
  <si>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</si>
  <si>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</si>
  <si>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</si>
  <si>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</si>
  <si>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</si>
  <si>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</si>
  <si>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</si>
  <si>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</si>
  <si>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</si>
  <si>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</si>
  <si>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</si>
  <si>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</si>
  <si>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</si>
  <si>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</si>
  <si>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</si>
  <si>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</si>
  <si>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</si>
  <si>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</si>
  <si>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</si>
  <si>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</si>
  <si>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</si>
  <si>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</si>
  <si>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</si>
  <si>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</si>
  <si>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</si>
  <si>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</si>
  <si>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</si>
  <si>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</si>
  <si>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</si>
  <si>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</si>
  <si>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</si>
  <si>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</si>
  <si>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</si>
  <si>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</si>
  <si>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</si>
  <si>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</si>
  <si>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</si>
  <si>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</si>
  <si>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</si>
  <si>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</si>
  <si>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</si>
  <si>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</si>
  <si>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</si>
  <si>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</si>
  <si>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</si>
  <si>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</si>
  <si>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</si>
  <si>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</si>
  <si>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</si>
  <si>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</si>
  <si>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</si>
  <si>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</si>
  <si>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</si>
  <si>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</si>
  <si>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</si>
  <si>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</si>
  <si>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</si>
  <si>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</si>
  <si>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</si>
  <si>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</si>
  <si>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</si>
  <si>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</si>
  <si>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</si>
  <si>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</si>
  <si>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</si>
  <si>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</si>
  <si>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</si>
  <si>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</si>
  <si>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</si>
  <si>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</si>
  <si>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</si>
  <si>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</si>
  <si>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</si>
  <si>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</si>
  <si>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</si>
  <si>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</si>
  <si>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</si>
  <si>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</si>
  <si>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</si>
  <si>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</si>
  <si>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</si>
  <si>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</si>
  <si>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</si>
  <si>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</si>
  <si>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</si>
  <si>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</si>
  <si>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</si>
  <si>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</si>
  <si>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</si>
  <si>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</si>
  <si>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</si>
  <si>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</si>
  <si>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</si>
  <si>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</si>
  <si>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</si>
  <si>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</si>
  <si>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</si>
  <si>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</si>
  <si>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</si>
  <si>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</si>
  <si>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</si>
  <si>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</si>
  <si>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</si>
  <si>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</si>
  <si>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</si>
  <si>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</si>
  <si>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</si>
  <si>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</si>
  <si>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</si>
  <si>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</si>
  <si>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</si>
  <si>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</si>
  <si>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</si>
  <si>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</si>
  <si>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</si>
  <si>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</si>
  <si>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</si>
  <si>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</si>
  <si>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</si>
  <si>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</si>
  <si>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</si>
  <si>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</si>
  <si>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</si>
  <si>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</si>
  <si>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</si>
  <si>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</si>
  <si>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</si>
  <si>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</si>
  <si>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</si>
  <si>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</si>
  <si>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</si>
  <si>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</si>
  <si>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</si>
  <si>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</si>
  <si>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</si>
  <si>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</si>
  <si>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</si>
  <si>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</si>
  <si>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</si>
  <si>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</si>
  <si>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</si>
  <si>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</si>
  <si>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</si>
  <si>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</si>
  <si>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</si>
  <si>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</si>
  <si>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</si>
  <si>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</si>
  <si>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</si>
  <si>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</si>
  <si>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</si>
  <si>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</si>
  <si>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</si>
  <si>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</si>
  <si>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</si>
  <si>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</si>
  <si>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</si>
  <si>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</si>
  <si>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</si>
  <si>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</si>
  <si>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</si>
  <si>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</si>
  <si>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</si>
  <si>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</si>
  <si>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</si>
  <si>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</si>
  <si>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</si>
  <si>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</si>
  <si>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</si>
  <si>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</si>
  <si>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</si>
  <si>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</si>
  <si>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</si>
  <si>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</si>
  <si>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</si>
  <si>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</si>
  <si>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</si>
  <si>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</si>
  <si>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</si>
  <si>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</si>
  <si>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</si>
  <si>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</si>
  <si>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</si>
  <si>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</si>
  <si>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</si>
  <si>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</si>
  <si>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</si>
  <si>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</si>
  <si>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</si>
  <si>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</si>
  <si>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</si>
  <si>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</si>
  <si>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</si>
  <si>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</si>
  <si>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</si>
  <si>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</si>
  <si>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</si>
  <si>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</si>
  <si>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</si>
  <si>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</si>
  <si>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</si>
  <si>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</si>
  <si>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</si>
  <si>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</si>
  <si>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</si>
  <si>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</si>
  <si>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</si>
  <si>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</si>
  <si>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</si>
  <si>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</si>
  <si>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</si>
  <si>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</si>
  <si>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</si>
  <si>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</si>
  <si>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</si>
  <si>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</si>
  <si>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</si>
  <si>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</si>
  <si>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</si>
  <si>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</si>
  <si>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</si>
  <si>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</si>
  <si>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</si>
  <si>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</si>
  <si>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</si>
  <si>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</si>
  <si>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</si>
  <si>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</si>
  <si>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</si>
  <si>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</si>
  <si>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</si>
  <si>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</si>
  <si>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</si>
  <si>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</si>
  <si>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</si>
  <si>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</si>
  <si>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</si>
  <si>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</si>
  <si>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</si>
  <si>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</si>
  <si>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</si>
  <si>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</si>
  <si>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</si>
  <si>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</si>
  <si>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</si>
  <si>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</si>
  <si>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</si>
  <si>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</si>
  <si>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</si>
  <si>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</si>
  <si>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</si>
  <si>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</si>
  <si>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</si>
  <si>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</si>
  <si>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</si>
  <si>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</si>
  <si>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</si>
  <si>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</si>
  <si>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</si>
  <si>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</si>
  <si>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</si>
  <si>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</si>
  <si>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</si>
  <si>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</si>
  <si>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</si>
  <si>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</si>
  <si>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</si>
  <si>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</si>
  <si>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</si>
  <si>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</si>
  <si>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</si>
  <si>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</si>
  <si>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</si>
  <si>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</si>
  <si>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</si>
  <si>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</si>
  <si>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</si>
  <si>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</si>
  <si>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</si>
  <si>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</si>
  <si>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</si>
  <si>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</si>
  <si>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</si>
  <si>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</si>
  <si>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</si>
  <si>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</si>
  <si>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</si>
  <si>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</si>
  <si>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</si>
  <si>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</si>
  <si>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</si>
  <si>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</si>
  <si>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</si>
  <si>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</si>
  <si>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</si>
  <si>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</si>
  <si>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</si>
  <si>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</si>
  <si>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</si>
  <si>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</si>
  <si>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</si>
  <si>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</si>
  <si>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</si>
  <si>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</si>
  <si>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</si>
  <si>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</si>
  <si>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</si>
  <si>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</si>
  <si>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</si>
  <si>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</si>
  <si>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</si>
  <si>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</si>
  <si>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</si>
  <si>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</si>
  <si>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</si>
  <si>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</si>
  <si>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</si>
  <si>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</si>
  <si>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</si>
  <si>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</si>
  <si>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</si>
  <si>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</si>
  <si>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</si>
  <si>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</si>
  <si>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</si>
  <si>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</si>
  <si>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</si>
  <si>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</si>
  <si>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</si>
  <si>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</si>
  <si>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</si>
  <si>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</si>
  <si>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</si>
  <si>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</si>
  <si>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</si>
  <si>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</si>
  <si>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</si>
  <si>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</si>
  <si>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</si>
  <si>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</si>
  <si>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</si>
  <si>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</si>
  <si>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</si>
  <si>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</si>
  <si>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</si>
  <si>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</si>
  <si>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</si>
  <si>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</si>
  <si>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</si>
  <si>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</si>
  <si>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</si>
  <si>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</si>
  <si>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</si>
  <si>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</si>
  <si>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</si>
  <si>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</si>
  <si>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</si>
  <si>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</si>
  <si>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</si>
  <si>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</si>
  <si>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</si>
  <si>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</si>
  <si>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</si>
  <si>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</si>
  <si>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</si>
  <si>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</si>
  <si>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</si>
  <si>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</si>
  <si>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</si>
  <si>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</si>
  <si>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</si>
  <si>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</si>
  <si>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</si>
  <si>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</si>
  <si>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</si>
  <si>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</si>
  <si>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</si>
  <si>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</si>
  <si>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</si>
  <si>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</si>
  <si>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</si>
  <si>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</si>
  <si>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</si>
  <si>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</si>
  <si>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</si>
  <si>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</si>
  <si>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</si>
  <si>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</si>
  <si>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</si>
  <si>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</si>
  <si>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</si>
  <si>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</si>
  <si>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</si>
  <si>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</si>
  <si>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</si>
  <si>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</si>
  <si>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</si>
  <si>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</si>
  <si>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</si>
  <si>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</si>
  <si>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</si>
  <si>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</si>
  <si>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</si>
  <si>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</si>
  <si>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</si>
  <si>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</si>
  <si>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</si>
  <si>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</si>
  <si>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</si>
  <si>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</si>
  <si>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</si>
  <si>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</si>
  <si>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</si>
  <si>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</si>
  <si>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</si>
  <si>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</si>
  <si>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</si>
  <si>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</si>
  <si>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</si>
  <si>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</si>
  <si>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</si>
  <si>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</si>
  <si>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</si>
  <si>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</si>
  <si>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</si>
  <si>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</si>
  <si>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</si>
  <si>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</si>
  <si>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</si>
  <si>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</si>
  <si>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</si>
  <si>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</si>
  <si>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</si>
  <si>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</si>
  <si>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</si>
  <si>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</si>
  <si>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</si>
  <si>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</si>
  <si>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</si>
  <si>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</si>
  <si>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</si>
  <si>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</si>
  <si>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</si>
  <si>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</si>
  <si>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</si>
  <si>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</si>
  <si>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</si>
  <si>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</si>
  <si>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</si>
  <si>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</si>
  <si>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</si>
  <si>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</si>
  <si>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</si>
  <si>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</si>
  <si>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</si>
  <si>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</si>
  <si>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</si>
  <si>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</si>
  <si>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</si>
  <si>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</si>
  <si>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</si>
  <si>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</si>
  <si>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</si>
  <si>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</si>
  <si>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</si>
  <si>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</si>
  <si>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</si>
  <si>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</si>
  <si>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</si>
  <si>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</si>
  <si>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</si>
  <si>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</si>
  <si>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</si>
  <si>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</si>
  <si>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</si>
  <si>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</si>
  <si>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</si>
  <si>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</si>
  <si>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</si>
  <si>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</si>
  <si>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</si>
  <si>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</si>
  <si>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</si>
  <si>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</si>
  <si>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</si>
  <si>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</si>
  <si>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</si>
  <si>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</si>
  <si>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</si>
  <si>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</si>
  <si>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</si>
  <si>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</si>
  <si>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</si>
  <si>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</si>
  <si>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</si>
  <si>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</si>
  <si>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</si>
  <si>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</si>
  <si>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</si>
  <si>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</si>
  <si>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</si>
  <si>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</si>
  <si>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</si>
  <si>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</si>
  <si>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</si>
  <si>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</si>
  <si>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</si>
  <si>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</si>
  <si>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</si>
  <si>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</si>
  <si>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</si>
  <si>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</si>
  <si>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</si>
  <si>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</si>
  <si>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</si>
  <si>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</si>
  <si>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</si>
  <si>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</si>
  <si>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</si>
  <si>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</si>
  <si>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</si>
  <si>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</si>
  <si>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</si>
  <si>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</si>
  <si>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</si>
  <si>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</si>
  <si>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</si>
  <si>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</si>
  <si>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</si>
  <si>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</si>
  <si>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</si>
  <si>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</si>
  <si>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</si>
  <si>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</si>
  <si>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</si>
  <si>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</si>
  <si>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</si>
  <si>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</si>
  <si>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</si>
  <si>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</si>
  <si>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</si>
  <si>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</si>
  <si>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</si>
  <si>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</si>
  <si>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</si>
  <si>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</si>
  <si>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</si>
  <si>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</si>
  <si>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</si>
  <si>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</si>
  <si>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</si>
  <si>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</si>
  <si>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</si>
  <si>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</si>
  <si>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</si>
  <si>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</si>
  <si>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</si>
  <si>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</si>
  <si>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</si>
  <si>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</si>
  <si>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</si>
  <si>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</si>
  <si>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</si>
  <si>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</si>
  <si>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</si>
  <si>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</si>
  <si>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</si>
  <si>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</si>
  <si>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</si>
  <si>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</si>
  <si>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</si>
  <si>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</si>
  <si>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</si>
  <si>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</si>
  <si>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</si>
  <si>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</si>
  <si>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</si>
  <si>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</si>
  <si>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</si>
  <si>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</si>
  <si>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</si>
  <si>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</si>
  <si>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</si>
  <si>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</si>
  <si>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</si>
  <si>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</si>
  <si>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</si>
  <si>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</si>
  <si>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</si>
  <si>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</si>
  <si>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</si>
  <si>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</si>
  <si>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</si>
  <si>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</si>
  <si>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</si>
  <si>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</si>
  <si>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</si>
  <si>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</si>
  <si>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</si>
  <si>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</si>
  <si>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</si>
  <si>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</si>
  <si>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</si>
  <si>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</si>
  <si>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</si>
  <si>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</si>
  <si>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</si>
  <si>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</si>
  <si>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</si>
  <si>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</si>
  <si>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</si>
  <si>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</si>
  <si>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</si>
  <si>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</si>
  <si>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</si>
  <si>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</si>
  <si>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</si>
  <si>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</si>
  <si>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</si>
  <si>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</si>
  <si>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</si>
  <si>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</si>
  <si>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</si>
  <si>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</si>
  <si>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</si>
  <si>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</si>
  <si>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</si>
  <si>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</si>
  <si>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</si>
  <si>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</si>
  <si>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</si>
  <si>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</si>
  <si>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</si>
  <si>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</si>
  <si>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</si>
  <si>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</si>
  <si>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</si>
  <si>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</si>
  <si>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</si>
  <si>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</si>
  <si>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</si>
  <si>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</si>
  <si>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</si>
  <si>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</si>
  <si>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</si>
  <si>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</si>
  <si>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</si>
  <si>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</si>
  <si>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</si>
  <si>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</si>
  <si>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</si>
  <si>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</si>
  <si>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</si>
  <si>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</si>
  <si>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</si>
  <si>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</si>
  <si>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</si>
  <si>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</si>
  <si>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</si>
  <si>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</si>
  <si>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</si>
  <si>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</si>
  <si>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</si>
  <si>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</si>
  <si>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</si>
  <si>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</si>
  <si>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</si>
  <si>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</si>
  <si>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</si>
  <si>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</si>
  <si>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</si>
  <si>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</si>
  <si>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</si>
  <si>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</si>
  <si>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</si>
  <si>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</si>
  <si>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</si>
  <si>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</si>
  <si>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</si>
  <si>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</si>
  <si>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</si>
  <si>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</si>
  <si>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</si>
  <si>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</si>
  <si>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</si>
  <si>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</si>
  <si>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</si>
  <si>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</si>
  <si>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</si>
  <si>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</si>
  <si>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</si>
  <si>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</si>
  <si>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</si>
  <si>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</si>
  <si>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</si>
  <si>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</si>
  <si>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</si>
  <si>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</si>
  <si>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</si>
  <si>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</si>
  <si>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</si>
  <si>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</si>
  <si>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</si>
  <si>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</si>
  <si>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</si>
  <si>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</si>
  <si>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</si>
  <si>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</si>
  <si>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</si>
  <si>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</si>
  <si>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</si>
  <si>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</si>
  <si>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</si>
  <si>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</si>
  <si>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</si>
  <si>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</si>
  <si>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</si>
  <si>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</si>
  <si>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</si>
  <si>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</si>
  <si>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</si>
  <si>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</si>
  <si>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</si>
  <si>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</si>
  <si>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</si>
  <si>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</si>
  <si>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</si>
  <si>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</si>
  <si>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</si>
  <si>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</si>
  <si>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</si>
  <si>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</si>
  <si>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</si>
  <si>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</si>
  <si>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</si>
  <si>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</si>
  <si>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</si>
  <si>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</si>
  <si>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</si>
  <si>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</si>
  <si>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</si>
  <si>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</si>
  <si>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</si>
  <si>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</si>
  <si>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</si>
  <si>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</si>
  <si>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</si>
  <si>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</si>
  <si>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</si>
  <si>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</si>
  <si>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</si>
  <si>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</si>
  <si>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</si>
  <si>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</si>
  <si>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</si>
  <si>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</si>
  <si>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</si>
  <si>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</si>
  <si>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</si>
  <si>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</si>
  <si>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</si>
  <si>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</si>
  <si>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</si>
  <si>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</si>
  <si>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</si>
  <si>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</si>
  <si>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</si>
  <si>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</si>
  <si>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</si>
  <si>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</si>
  <si>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</si>
  <si>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</si>
  <si>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</si>
  <si>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</si>
  <si>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</si>
  <si>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</si>
  <si>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</si>
  <si>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</si>
  <si>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</si>
  <si>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</si>
  <si>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</si>
  <si>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</si>
  <si>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</si>
  <si>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</si>
  <si>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</si>
  <si>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</si>
  <si>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</si>
  <si>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</si>
  <si>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</si>
  <si>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</si>
  <si>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</si>
  <si>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</si>
  <si>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</si>
  <si>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</si>
  <si>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</si>
  <si>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</si>
  <si>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</si>
  <si>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</si>
  <si>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</si>
  <si>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</si>
  <si>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</si>
  <si>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</si>
  <si>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</si>
  <si>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</si>
  <si>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</si>
  <si>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</si>
  <si>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</si>
  <si>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</si>
  <si>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</si>
  <si>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</si>
  <si>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</si>
  <si>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</si>
  <si>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</si>
  <si>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</si>
  <si>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</si>
  <si>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</si>
  <si>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</si>
  <si>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</si>
  <si>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</si>
  <si>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</si>
  <si>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</si>
  <si>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</si>
  <si>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</si>
  <si>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</si>
  <si>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</si>
  <si>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</si>
  <si>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</si>
  <si>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</si>
  <si>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</si>
  <si>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</si>
  <si>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</si>
  <si>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</si>
  <si>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</si>
  <si>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</si>
  <si>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</si>
  <si>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</si>
  <si>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</si>
  <si>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</si>
  <si>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</si>
  <si>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</si>
  <si>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</si>
  <si>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</si>
  <si>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</si>
  <si>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</si>
  <si>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</si>
  <si>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</si>
  <si>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</si>
  <si>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</si>
  <si>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</si>
  <si>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</si>
  <si>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</si>
  <si>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</si>
  <si>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</si>
  <si>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</si>
  <si>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</si>
  <si>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</si>
  <si>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</si>
  <si>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</si>
  <si>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</si>
  <si>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</si>
  <si>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</si>
  <si>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</si>
  <si>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</si>
  <si>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</si>
  <si>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</si>
  <si>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</si>
  <si>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</si>
  <si>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</si>
  <si>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</si>
  <si>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</si>
  <si>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</si>
  <si>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</si>
  <si>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</si>
  <si>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</si>
  <si>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</si>
  <si>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</si>
  <si>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</si>
  <si>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</si>
  <si>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</si>
  <si>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</si>
  <si>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</si>
  <si>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</si>
  <si>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</si>
  <si>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</si>
  <si>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</si>
  <si>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</si>
  <si>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</si>
  <si>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</si>
  <si>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</si>
  <si>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</si>
  <si>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</si>
  <si>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</si>
  <si>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</si>
  <si>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</si>
  <si>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</si>
  <si>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</si>
  <si>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</si>
  <si>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</si>
  <si>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</si>
  <si>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</si>
  <si>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</si>
  <si>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</si>
  <si>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</si>
  <si>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</si>
  <si>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</si>
  <si>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</si>
  <si>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</si>
  <si>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</si>
  <si>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</si>
  <si>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</si>
  <si>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</si>
  <si>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</si>
  <si>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</si>
  <si>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</si>
  <si>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</si>
  <si>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</si>
  <si>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</si>
  <si>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</si>
  <si>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</si>
  <si>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</si>
  <si>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</si>
  <si>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</si>
  <si>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</si>
  <si>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</si>
  <si>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</si>
  <si>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</si>
  <si>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</si>
  <si>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</si>
  <si>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</si>
  <si>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</si>
  <si>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</si>
  <si>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</si>
  <si>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</si>
  <si>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</si>
  <si>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</si>
  <si>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</si>
  <si>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</si>
  <si>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</si>
  <si>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</si>
  <si>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</si>
  <si>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</si>
  <si>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</si>
  <si>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</si>
  <si>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</si>
  <si>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</si>
  <si>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</si>
  <si>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</si>
  <si>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</si>
  <si>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</si>
  <si>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</si>
  <si>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</si>
  <si>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</si>
  <si>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</si>
  <si>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</si>
  <si>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</si>
  <si>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</si>
  <si>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</si>
  <si>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</si>
  <si>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</si>
  <si>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</si>
  <si>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</si>
  <si>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</si>
  <si>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</si>
  <si>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</si>
  <si>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</si>
  <si>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</si>
  <si>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</si>
  <si>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</si>
  <si>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</si>
  <si>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</si>
  <si>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</si>
  <si>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</si>
  <si>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</si>
  <si>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</si>
  <si>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</si>
  <si>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</si>
  <si>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</si>
  <si>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</si>
  <si>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</si>
  <si>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</si>
  <si>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</si>
  <si>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</si>
  <si>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</si>
  <si>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</si>
  <si>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</si>
  <si>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</si>
  <si>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</si>
  <si>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</si>
  <si>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</si>
  <si>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</si>
  <si>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</si>
  <si>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</si>
  <si>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</si>
  <si>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</si>
  <si>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</si>
  <si>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</si>
  <si>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</si>
  <si>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</si>
  <si>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</si>
  <si>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</si>
  <si>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</si>
  <si>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</si>
  <si>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</si>
  <si>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</si>
  <si>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</si>
  <si>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</si>
  <si>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</si>
  <si>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</si>
  <si>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</si>
  <si>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</si>
  <si>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</si>
  <si>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</si>
  <si>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</si>
  <si>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</si>
  <si>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</si>
  <si>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</si>
  <si>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</si>
  <si>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</si>
  <si>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</si>
  <si>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</si>
  <si>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</si>
  <si>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</si>
  <si>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</si>
  <si>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</si>
  <si>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</si>
  <si>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</si>
  <si>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</si>
  <si>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</si>
  <si>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</si>
  <si>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</si>
  <si>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</si>
  <si>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</si>
  <si>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</si>
  <si>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</si>
  <si>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</si>
  <si>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</si>
  <si>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</si>
  <si>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</si>
  <si>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</si>
  <si>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</si>
  <si>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</si>
  <si>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</si>
  <si>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</si>
  <si>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</si>
  <si>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</si>
  <si>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</si>
  <si>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</si>
  <si>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</si>
  <si>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</si>
  <si>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</si>
  <si>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</si>
  <si>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</si>
  <si>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</si>
  <si>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</si>
  <si>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</si>
  <si>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</si>
  <si>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</si>
  <si>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</si>
  <si>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</si>
  <si>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</si>
  <si>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</si>
  <si>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</si>
  <si>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</si>
  <si>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</si>
  <si>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</si>
  <si>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</si>
  <si>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</si>
  <si>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</si>
  <si>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</si>
  <si>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</si>
  <si>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</si>
  <si>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</si>
  <si>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</si>
  <si>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</si>
  <si>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</si>
  <si>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</si>
  <si>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</si>
  <si>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</si>
  <si>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</si>
  <si>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</si>
  <si>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</si>
  <si>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</si>
  <si>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</si>
  <si>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</si>
  <si>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</si>
  <si>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</si>
  <si>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</si>
  <si>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</si>
  <si>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</si>
  <si>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</si>
  <si>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</si>
  <si>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</si>
  <si>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</si>
  <si>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</si>
  <si>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</si>
  <si>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</si>
  <si>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</si>
  <si>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</si>
  <si>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</si>
  <si>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</si>
  <si>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</si>
  <si>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</si>
  <si>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</si>
  <si>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</si>
  <si>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</si>
  <si>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</si>
  <si>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</si>
  <si>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</si>
  <si>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</si>
  <si>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</si>
  <si>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</si>
  <si>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</si>
  <si>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</si>
  <si>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</si>
  <si>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</si>
  <si>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</si>
  <si>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</si>
  <si>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</si>
  <si>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</si>
  <si>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</si>
  <si>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</si>
  <si>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</si>
  <si>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</si>
  <si>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</si>
  <si>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</si>
  <si>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</si>
  <si>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</si>
  <si>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</si>
  <si>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</si>
  <si>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</si>
  <si>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</si>
  <si>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</si>
  <si>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</si>
  <si>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</si>
  <si>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</si>
  <si>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</si>
  <si>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</si>
  <si>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</si>
  <si>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</si>
  <si>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</si>
  <si>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</si>
  <si>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</si>
  <si>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</si>
  <si>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</si>
  <si>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</si>
  <si>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</si>
  <si>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</si>
  <si>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</si>
  <si>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</si>
  <si>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</si>
  <si>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</si>
  <si>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</si>
  <si>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</si>
  <si>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</si>
  <si>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</si>
  <si>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</si>
  <si>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</si>
  <si>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</si>
  <si>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</si>
  <si>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</si>
  <si>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</si>
  <si>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</si>
  <si>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</si>
  <si>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</si>
  <si>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</si>
  <si>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</si>
  <si>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</si>
  <si>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</si>
  <si>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</si>
  <si>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</si>
  <si>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</si>
  <si>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</si>
  <si>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</si>
  <si>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</si>
  <si>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</si>
  <si>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</si>
  <si>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</si>
  <si>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</si>
  <si>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</si>
  <si>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</si>
  <si>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</si>
  <si>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</si>
  <si>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</si>
  <si>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</si>
  <si>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</si>
  <si>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</si>
  <si>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</si>
  <si>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</si>
  <si>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</si>
  <si>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</si>
  <si>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</si>
  <si>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</si>
  <si>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</si>
  <si>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</si>
  <si>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</si>
  <si>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</si>
  <si>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</si>
  <si>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</si>
  <si>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</si>
  <si>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</si>
  <si>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</si>
  <si>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</si>
  <si>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</si>
  <si>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</si>
  <si>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</si>
  <si>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</si>
  <si>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</si>
  <si>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</si>
  <si>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</si>
  <si>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</si>
  <si>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</si>
  <si>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</si>
  <si>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</si>
  <si>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</si>
  <si>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</si>
  <si>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</si>
  <si>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</si>
  <si>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</si>
  <si>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</si>
  <si>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</si>
  <si>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</si>
  <si>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</si>
  <si>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</si>
  <si>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</si>
  <si>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</si>
  <si>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</si>
  <si>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</si>
  <si>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</si>
  <si>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</si>
  <si>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</si>
  <si>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</si>
  <si>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</si>
  <si>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</si>
  <si>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</si>
  <si>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</si>
  <si>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</si>
  <si>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</si>
  <si>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</si>
  <si>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</si>
  <si>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</si>
  <si>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</si>
  <si>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</si>
  <si>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</si>
  <si>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</si>
  <si>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</si>
  <si>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</si>
  <si>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</si>
  <si>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</si>
  <si>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</si>
  <si>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</si>
  <si>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</si>
  <si>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</si>
  <si>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</si>
  <si>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</si>
  <si>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</si>
  <si>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</si>
  <si>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</si>
  <si>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</si>
  <si>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</si>
  <si>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</si>
  <si>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</si>
  <si>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</si>
  <si>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</si>
  <si>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</si>
  <si>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</si>
  <si>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</si>
  <si>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</si>
  <si>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</si>
  <si>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</si>
  <si>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</si>
  <si>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</si>
  <si>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</si>
  <si>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</si>
  <si>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</si>
  <si>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</si>
  <si>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</si>
  <si>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</si>
  <si>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</si>
  <si>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</si>
  <si>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</si>
  <si>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</si>
  <si>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</si>
  <si>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</si>
  <si>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</si>
  <si>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</si>
  <si>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</si>
  <si>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</si>
  <si>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</si>
  <si>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</si>
  <si>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</si>
  <si>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</si>
  <si>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</si>
  <si>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</si>
  <si>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</si>
  <si>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</si>
  <si>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</si>
  <si>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</si>
  <si>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</si>
  <si>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</si>
  <si>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</si>
  <si>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</si>
  <si>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</si>
  <si>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</si>
  <si>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</si>
  <si>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</si>
  <si>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</si>
  <si>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</si>
  <si>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</si>
  <si>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</si>
  <si>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</si>
  <si>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</si>
  <si>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</si>
  <si>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</si>
  <si>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</si>
  <si>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</si>
  <si>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</si>
  <si>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</si>
  <si>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</si>
  <si>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</si>
  <si>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</si>
  <si>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</si>
  <si>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</si>
  <si>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</si>
  <si>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</si>
  <si>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</si>
  <si>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</si>
  <si>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</si>
  <si>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</si>
  <si>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</si>
  <si>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</si>
  <si>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</si>
  <si>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</si>
  <si>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</si>
  <si>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</si>
  <si>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</si>
  <si>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</si>
  <si>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</si>
  <si>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</si>
  <si>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</si>
  <si>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</si>
  <si>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</si>
  <si>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</si>
  <si>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</si>
  <si>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</si>
  <si>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</si>
  <si>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</si>
  <si>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</si>
  <si>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</si>
  <si>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</si>
  <si>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</si>
  <si>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</si>
  <si>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</si>
  <si>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</si>
  <si>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</si>
  <si>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</si>
  <si>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</si>
  <si>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</si>
  <si>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</si>
  <si>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</si>
  <si>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</si>
  <si>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</si>
  <si>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</si>
  <si>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</si>
  <si>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</si>
  <si>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</si>
  <si>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</si>
  <si>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</si>
  <si>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</si>
  <si>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</si>
  <si>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</si>
  <si>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</si>
  <si>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</si>
  <si>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</si>
  <si>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</si>
  <si>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</si>
  <si>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</si>
  <si>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</si>
  <si>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</si>
  <si>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</si>
  <si>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</si>
  <si>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</si>
  <si>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</si>
  <si>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</si>
  <si>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</si>
  <si>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</si>
  <si>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</si>
  <si>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</si>
  <si>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</si>
  <si>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</si>
  <si>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</si>
  <si>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</si>
  <si>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</si>
  <si>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</si>
  <si>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</si>
  <si>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</si>
  <si>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</si>
  <si>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</si>
  <si>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</si>
  <si>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</si>
  <si>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</si>
  <si>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</si>
  <si>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</si>
  <si>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</si>
  <si>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</si>
  <si>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</si>
  <si>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</si>
  <si>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</si>
  <si>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</si>
  <si>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</si>
  <si>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</si>
  <si>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</si>
  <si>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</si>
  <si>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</si>
  <si>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</si>
  <si>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</si>
  <si>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</si>
  <si>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</si>
  <si>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</si>
  <si>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</si>
  <si>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</si>
  <si>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</si>
  <si>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</si>
  <si>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</si>
  <si>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</si>
  <si>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</si>
  <si>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</si>
  <si>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</si>
  <si>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</si>
  <si>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</si>
  <si>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</si>
  <si>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</si>
  <si>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</si>
  <si>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</si>
  <si>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</si>
  <si>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</si>
  <si>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</si>
  <si>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</si>
  <si>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</si>
  <si>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</si>
  <si>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</si>
  <si>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</si>
  <si>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</si>
  <si>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</si>
  <si>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</si>
  <si>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</si>
  <si>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</si>
  <si>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</si>
  <si>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</si>
  <si>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</si>
  <si>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</si>
  <si>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</si>
  <si>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</si>
  <si>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</si>
  <si>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</si>
  <si>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</si>
  <si>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</si>
  <si>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</si>
  <si>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</si>
  <si>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</si>
  <si>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</si>
  <si>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</si>
  <si>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</si>
  <si>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</si>
  <si>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</si>
  <si>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</si>
  <si>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</si>
  <si>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</si>
  <si>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</si>
  <si>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</si>
  <si>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</si>
  <si>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</si>
  <si>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</si>
  <si>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</si>
  <si>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</si>
  <si>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</si>
  <si>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</si>
  <si>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</si>
  <si>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</si>
  <si>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</si>
  <si>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</si>
  <si>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</si>
  <si>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</si>
  <si>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</si>
  <si>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</si>
  <si>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</si>
  <si>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</si>
  <si>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</si>
  <si>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</si>
  <si>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</si>
  <si>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</si>
  <si>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</si>
  <si>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</si>
  <si>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</si>
  <si>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</si>
  <si>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</si>
  <si>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</si>
  <si>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</si>
  <si>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</si>
  <si>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</si>
  <si>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</si>
  <si>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</si>
  <si>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</si>
  <si>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</si>
  <si>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</si>
  <si>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</si>
  <si>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</si>
  <si>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</si>
  <si>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</si>
  <si>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</si>
  <si>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</si>
  <si>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</si>
  <si>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</si>
  <si>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</si>
  <si>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</si>
  <si>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</si>
  <si>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</si>
  <si>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</si>
  <si>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</si>
  <si>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</si>
  <si>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</si>
  <si>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</si>
  <si>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</si>
  <si>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</si>
  <si>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</si>
  <si>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</si>
  <si>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</si>
  <si>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</si>
  <si>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</si>
  <si>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</si>
  <si>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</si>
  <si>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</si>
  <si>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</si>
  <si>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</si>
  <si>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</si>
  <si>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</si>
  <si>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</si>
  <si>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</si>
  <si>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</si>
  <si>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</si>
  <si>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</si>
  <si>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</si>
  <si>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</si>
  <si>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</si>
  <si>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</si>
  <si>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</si>
  <si>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</si>
  <si>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</si>
  <si>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</si>
  <si>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</si>
  <si>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</si>
  <si>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</si>
  <si>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</si>
  <si>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</si>
  <si>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</si>
  <si>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</si>
  <si>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</si>
  <si>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</si>
  <si>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</si>
  <si>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</si>
  <si>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</si>
  <si>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</si>
  <si>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</si>
  <si>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</si>
  <si>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</si>
  <si>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</si>
  <si>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</si>
  <si>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</si>
  <si>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</si>
  <si>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</si>
  <si>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</si>
  <si>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</si>
  <si>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</si>
  <si>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</si>
  <si>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</si>
  <si>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</si>
  <si>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</si>
  <si>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</si>
  <si>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</si>
  <si>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</si>
  <si>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</si>
  <si>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</si>
  <si>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</si>
  <si>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</si>
  <si>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</si>
  <si>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</si>
  <si>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</si>
  <si>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</si>
  <si>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</si>
  <si>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</si>
  <si>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</si>
  <si>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</si>
  <si>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</si>
  <si>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</si>
  <si>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</si>
  <si>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</si>
  <si>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</si>
  <si>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</si>
  <si>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</si>
  <si>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</si>
  <si>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</si>
  <si>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</si>
  <si>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</si>
  <si>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</si>
  <si>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</si>
  <si>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</si>
  <si>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</si>
  <si>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</si>
  <si>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</si>
  <si>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</si>
  <si>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</si>
  <si>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</si>
  <si>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</si>
  <si>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</si>
  <si>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</si>
  <si>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</si>
  <si>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</si>
  <si>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</si>
  <si>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</si>
  <si>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</si>
  <si>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</si>
  <si>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</si>
  <si>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</si>
  <si>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</si>
  <si>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</si>
  <si>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</si>
  <si>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</si>
  <si>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</si>
  <si>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</si>
  <si>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</si>
  <si>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</si>
  <si>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</si>
  <si>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</si>
  <si>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</si>
  <si>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</si>
  <si>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</si>
  <si>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</si>
  <si>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</si>
  <si>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</si>
  <si>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</si>
  <si>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</si>
  <si>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</si>
  <si>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</si>
  <si>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</si>
  <si>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</si>
  <si>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</si>
  <si>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</si>
  <si>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</si>
  <si>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</si>
  <si>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</si>
  <si>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</si>
  <si>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</si>
  <si>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</si>
  <si>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</si>
  <si>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</si>
  <si>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</si>
  <si>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</si>
  <si>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</si>
  <si>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</si>
  <si>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</si>
  <si>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</si>
  <si>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</si>
  <si>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</si>
  <si>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</si>
  <si>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</si>
  <si>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</si>
  <si>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</si>
  <si>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</si>
  <si>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</si>
  <si>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</si>
  <si>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</si>
  <si>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</si>
  <si>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</si>
  <si>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</si>
  <si>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</si>
  <si>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</si>
  <si>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</si>
  <si>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</si>
  <si>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</si>
  <si>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</si>
  <si>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</si>
  <si>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</si>
  <si>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</si>
  <si>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</si>
  <si>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</si>
  <si>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</si>
  <si>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</si>
  <si>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</si>
  <si>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</si>
  <si>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</si>
  <si>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</si>
  <si>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</si>
  <si>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</si>
  <si>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</si>
  <si>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</si>
  <si>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</si>
  <si>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</si>
  <si>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</si>
  <si>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</si>
  <si>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</si>
  <si>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</si>
  <si>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</si>
  <si>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</si>
  <si>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</si>
  <si>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</si>
  <si>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</si>
  <si>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</si>
  <si>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</si>
  <si>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</si>
  <si>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</si>
  <si>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</si>
  <si>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</si>
  <si>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</si>
  <si>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</si>
  <si>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</si>
  <si>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</si>
  <si>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</si>
  <si>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</si>
  <si>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</si>
  <si>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</si>
  <si>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</si>
  <si>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</si>
  <si>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</si>
  <si>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</si>
  <si>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</si>
  <si>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</si>
  <si>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</si>
  <si>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</si>
  <si>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</si>
  <si>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</si>
  <si>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</si>
  <si>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</si>
  <si>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</si>
  <si>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</si>
  <si>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</si>
  <si>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</si>
  <si>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</si>
  <si>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</si>
  <si>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</si>
  <si>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</si>
  <si>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</si>
  <si>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</si>
  <si>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</si>
  <si>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</si>
  <si>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</si>
  <si>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</si>
  <si>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</si>
  <si>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</si>
  <si>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</si>
  <si>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</si>
  <si>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</si>
  <si>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</si>
  <si>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</si>
  <si>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</si>
  <si>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</si>
  <si>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</si>
  <si>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</si>
  <si>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</si>
  <si>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</si>
  <si>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</si>
  <si>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</si>
  <si>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</si>
  <si>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</si>
  <si>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</si>
  <si>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</si>
  <si>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</si>
  <si>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</si>
  <si>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</si>
  <si>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</si>
  <si>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</si>
  <si>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</si>
  <si>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</si>
  <si>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</si>
  <si>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</si>
  <si>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</si>
  <si>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</si>
  <si>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</si>
  <si>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</si>
  <si>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</si>
  <si>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</si>
  <si>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</si>
  <si>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</si>
  <si>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</si>
  <si>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</si>
  <si>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</si>
  <si>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</si>
  <si>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</si>
  <si>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</si>
  <si>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</si>
  <si>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</si>
  <si>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</si>
  <si>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</si>
  <si>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</si>
  <si>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</si>
  <si>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</si>
  <si>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</si>
  <si>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</si>
  <si>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</si>
  <si>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</si>
  <si>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</si>
  <si>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</si>
  <si>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</si>
  <si>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</si>
  <si>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</si>
  <si>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</si>
  <si>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</si>
  <si>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</si>
  <si>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</si>
  <si>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</si>
  <si>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</si>
  <si>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</si>
  <si>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</si>
  <si>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</si>
  <si>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</si>
  <si>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</si>
  <si>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</si>
  <si>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</si>
  <si>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</si>
  <si>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</si>
  <si>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</si>
  <si>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</si>
  <si>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</si>
  <si>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</si>
  <si>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</si>
  <si>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</si>
  <si>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</si>
  <si>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</si>
  <si>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</si>
  <si>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</si>
  <si>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</si>
  <si>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</si>
  <si>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</si>
  <si>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</si>
  <si>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</si>
  <si>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</si>
  <si>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</si>
  <si>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</si>
  <si>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</si>
  <si>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</si>
  <si>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</si>
  <si>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</si>
  <si>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</si>
  <si>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</si>
  <si>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</si>
  <si>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</si>
  <si>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</si>
  <si>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</si>
  <si>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</si>
  <si>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</si>
  <si>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</si>
  <si>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</si>
  <si>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</si>
  <si>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</si>
  <si>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</si>
  <si>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</si>
  <si>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</si>
  <si>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</si>
  <si>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</si>
  <si>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</si>
  <si>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</si>
  <si>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</si>
  <si>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</si>
  <si>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</si>
  <si>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</si>
  <si>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</si>
  <si>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</si>
  <si>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</si>
  <si>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</si>
  <si>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</si>
  <si>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</si>
  <si>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</si>
  <si>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</si>
  <si>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</si>
  <si>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</si>
  <si>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</si>
  <si>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</si>
  <si>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</si>
  <si>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</si>
  <si>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</si>
  <si>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</si>
  <si>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</si>
  <si>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</si>
  <si>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</si>
  <si>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</si>
  <si>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</si>
  <si>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</si>
  <si>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</si>
  <si>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</si>
  <si>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</si>
  <si>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</si>
  <si>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</si>
  <si>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</si>
  <si>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</si>
  <si>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</si>
  <si>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</si>
  <si>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</si>
  <si>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</si>
  <si>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</si>
  <si>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</si>
  <si>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</si>
  <si>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</si>
  <si>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</si>
  <si>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</si>
  <si>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</si>
  <si>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</si>
  <si>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</si>
  <si>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</si>
  <si>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</si>
  <si>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</si>
  <si>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</si>
  <si>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</si>
  <si>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</si>
  <si>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</si>
  <si>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</si>
  <si>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</si>
  <si>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</si>
  <si>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</si>
  <si>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</si>
  <si>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</si>
  <si>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</si>
  <si>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</si>
  <si>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</si>
  <si>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</si>
  <si>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</si>
  <si>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</si>
  <si>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</si>
  <si>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</si>
  <si>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</si>
  <si>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</si>
  <si>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</si>
  <si>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</si>
  <si>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</si>
  <si>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</si>
  <si>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</si>
  <si>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</si>
  <si>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</si>
  <si>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</si>
  <si>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</si>
  <si>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</si>
  <si>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</si>
  <si>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</si>
  <si>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</si>
  <si>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</si>
  <si>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</si>
  <si>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</si>
  <si>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</si>
  <si>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</si>
  <si>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</si>
  <si>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</si>
  <si>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</si>
  <si>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</si>
  <si>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</si>
  <si>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</si>
  <si>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</si>
  <si>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</si>
  <si>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</si>
  <si>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</si>
  <si>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</si>
  <si>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</si>
  <si>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</si>
  <si>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</si>
  <si>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</si>
  <si>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</si>
  <si>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</si>
  <si>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</si>
  <si>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</si>
  <si>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</si>
  <si>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</si>
  <si>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</si>
  <si>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</si>
  <si>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</si>
  <si>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</si>
  <si>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</si>
  <si>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</si>
  <si>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</si>
  <si>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</si>
  <si>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</si>
  <si>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</si>
  <si>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</si>
  <si>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</si>
  <si>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</si>
  <si>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</si>
  <si>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</si>
  <si>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</si>
  <si>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</si>
  <si>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</si>
  <si>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</si>
  <si>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</si>
  <si>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</si>
  <si>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</si>
  <si>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</si>
  <si>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</si>
  <si>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</si>
  <si>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</si>
  <si>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</si>
  <si>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</si>
  <si>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</si>
  <si>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</si>
  <si>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</si>
  <si>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</si>
  <si>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</si>
  <si>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</si>
  <si>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</si>
  <si>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</si>
  <si>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</si>
  <si>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</si>
  <si>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</si>
  <si>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</si>
  <si>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</si>
  <si>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</si>
  <si>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</si>
  <si>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</si>
  <si>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</si>
  <si>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</si>
  <si>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</si>
  <si>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</si>
  <si>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</si>
  <si>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</si>
  <si>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</si>
  <si>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</si>
  <si>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</si>
  <si>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</si>
  <si>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</si>
  <si>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</si>
  <si>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</si>
  <si>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</si>
  <si>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</si>
  <si>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</si>
  <si>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</si>
  <si>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</si>
  <si>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</si>
  <si>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</si>
  <si>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</si>
  <si>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</si>
  <si>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</si>
  <si>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</si>
  <si>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</si>
  <si>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</si>
  <si>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</si>
  <si>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</si>
  <si>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</si>
  <si>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</si>
  <si>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</si>
  <si>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</si>
  <si>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</si>
  <si>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</si>
  <si>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</si>
  <si>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</si>
  <si>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</si>
  <si>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</si>
  <si>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</si>
  <si>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</si>
  <si>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</si>
  <si>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</si>
  <si>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</si>
  <si>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</si>
  <si>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</si>
  <si>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</si>
  <si>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</si>
  <si>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</si>
  <si>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</si>
  <si>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</si>
  <si>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</si>
  <si>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</si>
  <si>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</si>
  <si>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</si>
  <si>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</si>
  <si>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</si>
  <si>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</si>
  <si>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</si>
  <si>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</si>
  <si>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</si>
  <si>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</si>
  <si>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</si>
  <si>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</si>
  <si>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</si>
  <si>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</si>
  <si>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</si>
  <si>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</si>
  <si>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</si>
  <si>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</si>
  <si>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</si>
  <si>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</si>
  <si>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</si>
  <si>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</si>
  <si>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</si>
  <si>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</si>
  <si>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</si>
  <si>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</si>
  <si>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</si>
  <si>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</si>
  <si>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</si>
  <si>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</si>
  <si>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</si>
  <si>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</si>
  <si>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</si>
  <si>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</si>
  <si>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</si>
  <si>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</si>
  <si>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</si>
  <si>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</si>
  <si>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</si>
  <si>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</si>
  <si>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</si>
  <si>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</si>
  <si>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</si>
  <si>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</si>
  <si>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</si>
  <si>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</si>
  <si>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</si>
  <si>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</si>
  <si>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</si>
  <si>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</si>
  <si>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</si>
  <si>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</si>
  <si>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</si>
  <si>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</si>
  <si>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</si>
  <si>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</si>
  <si>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</si>
  <si>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</si>
  <si>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</si>
  <si>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</si>
  <si>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</si>
  <si>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</si>
  <si>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</si>
  <si>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</si>
  <si>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</si>
  <si>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</si>
  <si>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</si>
  <si>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</si>
  <si>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</si>
  <si>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</si>
  <si>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</si>
  <si>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</si>
  <si>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</si>
  <si>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</si>
  <si>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</si>
  <si>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</si>
  <si>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</si>
  <si>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</si>
  <si>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</si>
  <si>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</si>
  <si>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</si>
  <si>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</si>
  <si>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</si>
  <si>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</si>
  <si>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</si>
  <si>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</si>
  <si>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</si>
  <si>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</si>
  <si>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</si>
  <si>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</si>
  <si>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</si>
  <si>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</si>
  <si>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</si>
  <si>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</si>
  <si>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</si>
  <si>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</si>
  <si>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</si>
  <si>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</si>
  <si>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</si>
  <si>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</si>
  <si>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</si>
  <si>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</si>
  <si>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</si>
  <si>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</si>
  <si>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</si>
  <si>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</si>
  <si>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</si>
  <si>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</si>
  <si>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</si>
  <si>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</si>
  <si>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</si>
  <si>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</si>
  <si>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</si>
  <si>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</si>
  <si>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</si>
  <si>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</si>
  <si>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</si>
  <si>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</si>
  <si>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</si>
  <si>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</si>
  <si>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</si>
  <si>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</si>
  <si>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</si>
  <si>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</si>
  <si>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</si>
  <si>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</si>
  <si>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</si>
  <si>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</si>
  <si>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</si>
  <si>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</si>
  <si>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</si>
  <si>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</si>
  <si>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</si>
  <si>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</si>
  <si>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</si>
  <si>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</si>
  <si>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</si>
  <si>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</si>
  <si>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</si>
  <si>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</si>
  <si>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</si>
  <si>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</si>
  <si>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</si>
  <si>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</si>
  <si>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</si>
  <si>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</si>
  <si>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</si>
  <si>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</si>
  <si>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</si>
  <si>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</si>
  <si>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</si>
  <si>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</si>
  <si>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</si>
  <si>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</si>
  <si>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</si>
  <si>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</si>
  <si>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</si>
  <si>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</si>
  <si>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</si>
  <si>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</si>
  <si>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</si>
  <si>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</si>
  <si>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</si>
  <si>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</si>
  <si>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</si>
  <si>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</si>
  <si>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</si>
  <si>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</si>
  <si>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</si>
  <si>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</si>
  <si>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</si>
  <si>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</si>
  <si>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</si>
  <si>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</si>
  <si>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</si>
  <si>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</si>
  <si>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</si>
  <si>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</si>
  <si>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</si>
  <si>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</si>
  <si>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</si>
  <si>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</si>
  <si>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</si>
  <si>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</si>
  <si>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</si>
  <si>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</si>
  <si>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</si>
  <si>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</si>
  <si>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</si>
  <si>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</si>
  <si>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</si>
  <si>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</si>
  <si>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</si>
  <si>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</si>
  <si>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</si>
  <si>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</si>
  <si>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</si>
  <si>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</si>
  <si>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</si>
  <si>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</si>
  <si>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</si>
  <si>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</si>
  <si>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</si>
  <si>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</si>
  <si>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</si>
  <si>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</si>
  <si>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</si>
  <si>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</si>
  <si>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</si>
  <si>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</si>
  <si>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</si>
  <si>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</si>
  <si>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</si>
  <si>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</si>
  <si>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</si>
  <si>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</si>
  <si>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</si>
  <si>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</si>
  <si>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</si>
  <si>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</si>
  <si>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</si>
  <si>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</si>
  <si>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</si>
  <si>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</si>
  <si>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</si>
  <si>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</si>
  <si>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</si>
  <si>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</si>
  <si>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</si>
  <si>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</si>
  <si>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</si>
  <si>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</si>
  <si>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</si>
  <si>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</si>
  <si>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</si>
  <si>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</si>
  <si>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</si>
  <si>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</si>
  <si>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</si>
  <si>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</si>
  <si>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</si>
  <si>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</si>
  <si>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</si>
  <si>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</si>
  <si>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</si>
  <si>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</si>
  <si>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</si>
  <si>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</si>
  <si>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</si>
  <si>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</si>
  <si>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</si>
  <si>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</si>
  <si>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</si>
  <si>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</si>
  <si>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</si>
  <si>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</si>
  <si>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</si>
  <si>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</si>
  <si>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</si>
  <si>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</si>
  <si>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</si>
  <si>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</si>
  <si>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</si>
  <si>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</si>
  <si>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</si>
  <si>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</si>
  <si>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</si>
  <si>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</si>
  <si>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</si>
  <si>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</si>
  <si>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</si>
  <si>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</si>
  <si>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</si>
  <si>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</si>
  <si>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</si>
  <si>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</si>
  <si>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</si>
  <si>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</si>
  <si>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</si>
  <si>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</si>
  <si>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</si>
  <si>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</si>
  <si>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</si>
  <si>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</si>
  <si>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</si>
  <si>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</si>
  <si>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</si>
  <si>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</si>
  <si>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</si>
  <si>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</si>
  <si>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</si>
  <si>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</si>
  <si>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</si>
  <si>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</si>
  <si>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</si>
  <si>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</si>
  <si>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</si>
  <si>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</si>
  <si>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</si>
  <si>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</si>
  <si>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</si>
  <si>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</si>
  <si>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</si>
  <si>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</si>
  <si>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</si>
  <si>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</si>
  <si>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</si>
  <si>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</si>
  <si>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</si>
  <si>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</si>
  <si>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</si>
  <si>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</si>
  <si>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</si>
  <si>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</si>
  <si>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</si>
  <si>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</si>
  <si>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</si>
  <si>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</si>
  <si>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</si>
  <si>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</si>
  <si>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</si>
  <si>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</si>
  <si>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</si>
  <si>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</si>
  <si>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</si>
  <si>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</si>
  <si>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</si>
  <si>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</si>
  <si>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</si>
  <si>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</si>
  <si>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</si>
  <si>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</si>
  <si>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</si>
  <si>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</si>
  <si>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</si>
  <si>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</si>
  <si>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</si>
  <si>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</si>
  <si>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</si>
  <si>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</si>
  <si>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</si>
  <si>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</si>
  <si>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</si>
  <si>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</si>
  <si>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</si>
  <si>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</si>
  <si>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</si>
  <si>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</si>
  <si>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</si>
  <si>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</si>
  <si>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</si>
  <si>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</si>
  <si>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</si>
  <si>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</si>
  <si>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</si>
  <si>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</si>
  <si>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</si>
  <si>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</si>
  <si>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</si>
  <si>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</si>
  <si>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</si>
  <si>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</si>
  <si>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</si>
  <si>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</si>
  <si>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</si>
  <si>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</si>
  <si>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</si>
  <si>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</si>
  <si>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</si>
  <si>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</si>
  <si>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</si>
  <si>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</si>
  <si>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</si>
  <si>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</si>
  <si>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</si>
  <si>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</si>
  <si>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</si>
  <si>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</si>
  <si>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</si>
  <si>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</si>
  <si>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</si>
  <si>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</si>
  <si>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</si>
  <si>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</si>
  <si>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</si>
  <si>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</si>
  <si>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</si>
  <si>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</si>
  <si>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</si>
  <si>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</si>
  <si>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</si>
  <si>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</si>
  <si>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</si>
  <si>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</si>
  <si>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</si>
  <si>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</si>
  <si>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</si>
  <si>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</si>
  <si>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</si>
  <si>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</si>
  <si>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</si>
  <si>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</si>
  <si>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</si>
  <si>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</si>
  <si>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</si>
  <si>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</si>
  <si>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</si>
  <si>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</si>
  <si>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</si>
  <si>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</si>
  <si>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</si>
  <si>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</si>
  <si>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</si>
  <si>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</si>
  <si>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</si>
  <si>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</si>
  <si>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</si>
  <si>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</si>
  <si>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</si>
  <si>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</si>
  <si>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</si>
  <si>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</si>
  <si>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</si>
  <si>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</si>
  <si>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</si>
  <si>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</si>
  <si>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</si>
  <si>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</si>
  <si>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</si>
  <si>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</si>
  <si>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</si>
  <si>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</si>
  <si>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</si>
  <si>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</si>
  <si>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</si>
  <si>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</si>
  <si>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</si>
  <si>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</si>
  <si>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</si>
  <si>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</si>
  <si>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</si>
  <si>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</si>
  <si>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</si>
  <si>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</si>
  <si>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</si>
  <si>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</si>
  <si>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</si>
  <si>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</si>
  <si>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</si>
  <si>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</si>
  <si>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</si>
  <si>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</si>
  <si>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</si>
  <si>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</si>
  <si>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</si>
  <si>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</si>
  <si>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</si>
  <si>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</si>
  <si>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</si>
  <si>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</si>
  <si>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</si>
  <si>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</si>
  <si>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</si>
  <si>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</si>
  <si>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</si>
  <si>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</si>
  <si>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</si>
  <si>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</si>
  <si>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</si>
  <si>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</si>
  <si>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</si>
  <si>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</si>
  <si>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</si>
  <si>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</si>
  <si>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</si>
  <si>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</si>
  <si>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</si>
  <si>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</si>
  <si>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</si>
  <si>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</si>
  <si>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</si>
  <si>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</si>
  <si>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</si>
  <si>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</si>
  <si>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</si>
  <si>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</si>
  <si>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</si>
  <si>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</si>
  <si>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</si>
  <si>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</si>
  <si>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</si>
  <si>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</si>
  <si>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</si>
  <si>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</si>
  <si>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</si>
  <si>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</si>
  <si>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</si>
  <si>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</si>
  <si>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</si>
  <si>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</si>
  <si>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</si>
  <si>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</si>
  <si>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</si>
  <si>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</si>
  <si>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</si>
  <si>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</si>
  <si>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</si>
  <si>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</si>
  <si>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</si>
  <si>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</si>
  <si>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</si>
  <si>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</si>
  <si>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</si>
  <si>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</si>
  <si>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</si>
  <si>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</si>
  <si>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</si>
  <si>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</si>
  <si>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</si>
  <si>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</si>
  <si>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</si>
  <si>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</si>
  <si>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</si>
  <si>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</si>
  <si>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</si>
  <si>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</si>
  <si>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</si>
  <si>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</si>
  <si>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</si>
  <si>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</si>
  <si>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</si>
  <si>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</si>
  <si>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</si>
  <si>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</si>
  <si>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</si>
  <si>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</si>
  <si>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</si>
  <si>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</si>
  <si>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</si>
  <si>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</si>
  <si>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</si>
  <si>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</si>
  <si>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</si>
  <si>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</si>
  <si>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</si>
  <si>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</si>
  <si>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</si>
  <si>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</si>
  <si>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</si>
  <si>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</si>
  <si>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</si>
  <si>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</si>
  <si>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</si>
  <si>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</si>
  <si>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</si>
  <si>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</si>
  <si>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</si>
  <si>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</si>
  <si>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</si>
  <si>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</si>
  <si>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</si>
  <si>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</si>
  <si>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</si>
  <si>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</si>
  <si>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</si>
  <si>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</si>
  <si>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</si>
  <si>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</si>
  <si>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</si>
  <si>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</si>
  <si>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</si>
  <si>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</si>
  <si>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</si>
  <si>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</si>
  <si>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</si>
  <si>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</si>
  <si>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</si>
  <si>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</si>
  <si>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</si>
  <si>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</si>
  <si>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</si>
  <si>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</si>
  <si>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</si>
  <si>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</si>
  <si>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</si>
  <si>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</si>
  <si>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</si>
  <si>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</si>
  <si>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</si>
  <si>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</si>
  <si>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</si>
  <si>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</si>
  <si>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</si>
  <si>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</si>
  <si>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</si>
  <si>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</si>
  <si>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</si>
  <si>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</si>
  <si>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</si>
  <si>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</si>
  <si>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</si>
  <si>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</si>
  <si>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</si>
  <si>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</si>
  <si>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</si>
  <si>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</si>
  <si>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</si>
  <si>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</si>
  <si>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</si>
  <si>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</si>
  <si>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</si>
  <si>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</si>
  <si>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</si>
  <si>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</si>
  <si>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</si>
  <si>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</si>
  <si>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</si>
  <si>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</si>
  <si>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</si>
  <si>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</si>
  <si>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</si>
  <si>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</si>
  <si>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</si>
  <si>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</si>
  <si>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</si>
  <si>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</si>
  <si>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</si>
  <si>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</si>
  <si>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</si>
  <si>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</si>
  <si>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</si>
  <si>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</si>
  <si>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</si>
  <si>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</si>
  <si>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</si>
  <si>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</si>
  <si>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</si>
  <si>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</si>
  <si>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</si>
  <si>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</si>
  <si>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</si>
  <si>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</si>
  <si>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</si>
  <si>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</si>
  <si>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</si>
  <si>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</si>
  <si>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</si>
  <si>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</si>
  <si>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</si>
  <si>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</si>
  <si>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</si>
  <si>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</si>
  <si>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</si>
  <si>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</si>
  <si>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</si>
  <si>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</si>
  <si>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</si>
  <si>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</si>
  <si>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</si>
  <si>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</si>
  <si>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</si>
  <si>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</si>
  <si>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</si>
  <si>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</si>
  <si>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</si>
  <si>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</si>
  <si>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</si>
  <si>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</si>
  <si>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</si>
  <si>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</si>
  <si>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</si>
  <si>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</si>
  <si>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</si>
  <si>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</si>
  <si>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</si>
  <si>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</si>
  <si>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</si>
  <si>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</si>
  <si>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</si>
  <si>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</si>
  <si>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</si>
  <si>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</si>
  <si>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</si>
  <si>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</si>
  <si>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</si>
  <si>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</si>
  <si>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</si>
  <si>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</si>
  <si>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</si>
  <si>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</si>
  <si>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</si>
  <si>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</si>
  <si>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</si>
  <si>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</si>
  <si>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</si>
  <si>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</si>
  <si>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</si>
  <si>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</si>
  <si>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</si>
  <si>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</si>
  <si>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</si>
  <si>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</si>
  <si>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</si>
  <si>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</si>
  <si>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</si>
  <si>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</si>
  <si>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</si>
  <si>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</si>
  <si>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</si>
  <si>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</si>
  <si>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</si>
  <si>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</si>
  <si>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</si>
  <si>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</si>
  <si>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</si>
  <si>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</si>
  <si>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</si>
  <si>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</si>
  <si>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</si>
  <si>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</si>
  <si>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</si>
  <si>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</si>
  <si>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</si>
  <si>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</si>
  <si>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</si>
  <si>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</si>
  <si>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</si>
  <si>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</si>
  <si>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</si>
  <si>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</si>
  <si>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</si>
  <si>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</si>
  <si>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</si>
  <si>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</si>
  <si>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</si>
  <si>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</si>
  <si>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</si>
  <si>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</si>
  <si>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</si>
  <si>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</si>
  <si>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</si>
  <si>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</si>
  <si>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</si>
  <si>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</si>
  <si>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</si>
  <si>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</si>
  <si>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</si>
  <si>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</si>
  <si>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</si>
  <si>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</si>
  <si>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</si>
  <si>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</si>
  <si>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</si>
  <si>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</si>
  <si>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</si>
  <si>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</si>
  <si>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</si>
  <si>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</si>
  <si>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</si>
  <si>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</si>
  <si>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</si>
  <si>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</si>
  <si>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</si>
  <si>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</si>
  <si>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</si>
  <si>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</si>
  <si>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</si>
  <si>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</si>
  <si>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</si>
  <si>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</si>
  <si>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</si>
  <si>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</si>
  <si>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</si>
  <si>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</si>
  <si>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</si>
  <si>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</si>
  <si>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</si>
  <si>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</si>
  <si>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</si>
  <si>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</si>
  <si>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</si>
  <si>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</si>
  <si>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</si>
  <si>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</si>
  <si>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</si>
  <si>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</si>
  <si>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</si>
  <si>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</si>
  <si>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</si>
  <si>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</si>
  <si>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</si>
  <si>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</si>
  <si>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</si>
  <si>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</si>
  <si>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</si>
  <si>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</si>
  <si>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</si>
  <si>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</si>
  <si>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</si>
  <si>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</si>
  <si>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</si>
  <si>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</si>
  <si>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</si>
  <si>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</si>
  <si>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</si>
  <si>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</si>
  <si>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</si>
  <si>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</si>
  <si>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</si>
  <si>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</si>
  <si>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</si>
  <si>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</si>
  <si>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</si>
  <si>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</si>
  <si>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</si>
  <si>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</si>
  <si>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</si>
  <si>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</si>
  <si>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</si>
  <si>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</si>
  <si>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</si>
  <si>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</si>
  <si>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</si>
  <si>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</si>
  <si>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</si>
  <si>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</si>
  <si>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</si>
  <si>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</si>
  <si>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</si>
  <si>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</si>
  <si>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</si>
  <si>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</si>
  <si>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</si>
  <si>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</si>
  <si>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</si>
  <si>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</si>
  <si>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</si>
  <si>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</si>
  <si>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</si>
  <si>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</si>
  <si>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</si>
  <si>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</si>
  <si>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</si>
  <si>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</si>
  <si>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</si>
  <si>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</si>
  <si>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</si>
  <si>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</si>
  <si>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</si>
  <si>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</si>
  <si>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</si>
  <si>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</si>
  <si>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</si>
  <si>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</si>
  <si>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</si>
  <si>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</si>
  <si>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</si>
  <si>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</si>
  <si>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</si>
  <si>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</si>
  <si>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</si>
  <si>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</si>
  <si>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</si>
  <si>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</si>
  <si>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</si>
  <si>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</si>
  <si>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</si>
  <si>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</si>
  <si>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</si>
  <si>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</si>
  <si>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</si>
  <si>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</si>
  <si>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</si>
  <si>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</si>
  <si>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</si>
  <si>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</si>
  <si>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</si>
  <si>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</si>
  <si>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</si>
  <si>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</si>
  <si>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</si>
  <si>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</si>
  <si>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</si>
  <si>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</si>
  <si>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</si>
  <si>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</si>
  <si>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</si>
  <si>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</si>
  <si>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</si>
  <si>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</si>
  <si>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</si>
  <si>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</si>
  <si>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</si>
  <si>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</si>
  <si>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</si>
  <si>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</si>
  <si>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</si>
  <si>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</si>
  <si>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</si>
  <si>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</si>
  <si>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</si>
  <si>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</si>
  <si>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</si>
  <si>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</si>
  <si>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</si>
  <si>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</si>
  <si>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</si>
  <si>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</si>
  <si>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</si>
  <si>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</si>
  <si>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</si>
  <si>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</si>
  <si>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</si>
  <si>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</si>
  <si>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</si>
  <si>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</si>
  <si>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</si>
  <si>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</si>
  <si>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</si>
  <si>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</si>
  <si>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</si>
  <si>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</si>
  <si>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</si>
  <si>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</si>
  <si>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</si>
  <si>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</si>
  <si>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</si>
  <si>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</si>
  <si>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</si>
  <si>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</si>
  <si>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</si>
  <si>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</si>
  <si>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</si>
  <si>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</si>
  <si>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</si>
  <si>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</si>
  <si>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</si>
  <si>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</si>
  <si>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</si>
  <si>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</si>
  <si>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</si>
  <si>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</si>
  <si>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</si>
  <si>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</si>
  <si>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</si>
  <si>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</si>
  <si>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</si>
  <si>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</si>
  <si>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</si>
  <si>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</si>
  <si>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</si>
  <si>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</si>
  <si>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</si>
  <si>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</si>
  <si>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</si>
  <si>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</si>
  <si>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</si>
  <si>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</si>
  <si>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</si>
  <si>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</si>
  <si>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</si>
  <si>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</si>
  <si>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</si>
  <si>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</si>
  <si>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</si>
  <si>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</si>
  <si>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</si>
  <si>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</si>
  <si>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</si>
  <si>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</si>
  <si>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</si>
  <si>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</si>
  <si>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</si>
  <si>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</si>
  <si>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</si>
  <si>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</si>
  <si>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</si>
  <si>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</si>
  <si>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</si>
  <si>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</si>
  <si>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</si>
  <si>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</si>
  <si>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</si>
  <si>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</si>
  <si>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</si>
  <si>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</si>
  <si>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</si>
  <si>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</si>
  <si>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</si>
  <si>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</si>
  <si>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</si>
  <si>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</si>
  <si>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</si>
  <si>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</si>
  <si>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</si>
  <si>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</si>
  <si>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</si>
  <si>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</si>
  <si>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</si>
  <si>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</si>
  <si>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</si>
  <si>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</si>
  <si>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</si>
  <si>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</si>
  <si>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</si>
  <si>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</si>
  <si>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</si>
  <si>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</si>
  <si>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</si>
  <si>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</si>
  <si>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</si>
  <si>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</si>
  <si>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</si>
  <si>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</si>
  <si>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</si>
  <si>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</si>
  <si>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</si>
  <si>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</si>
  <si>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</si>
  <si>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</si>
  <si>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</si>
  <si>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</si>
  <si>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</si>
  <si>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</si>
  <si>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</si>
  <si>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</si>
  <si>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</si>
  <si>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</si>
  <si>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</si>
  <si>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</si>
  <si>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</si>
  <si>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</si>
  <si>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</si>
  <si>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</si>
  <si>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</si>
  <si>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</si>
  <si>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</si>
  <si>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</si>
  <si>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</si>
  <si>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</si>
  <si>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</si>
  <si>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</si>
  <si>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</si>
  <si>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</si>
  <si>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</si>
  <si>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</si>
  <si>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</si>
  <si>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</si>
  <si>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</si>
  <si>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</si>
  <si>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</si>
  <si>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</si>
  <si>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</si>
  <si>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</si>
  <si>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</si>
  <si>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</si>
  <si>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</si>
  <si>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</si>
  <si>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</si>
  <si>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</si>
  <si>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</si>
  <si>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</si>
  <si>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</si>
  <si>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</si>
  <si>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</si>
  <si>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</si>
  <si>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</si>
  <si>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</si>
  <si>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</si>
  <si>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</si>
  <si>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</si>
  <si>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</si>
  <si>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</si>
  <si>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</si>
  <si>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</si>
  <si>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</si>
  <si>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</si>
  <si>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</si>
  <si>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</si>
  <si>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</si>
  <si>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</si>
  <si>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</si>
  <si>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</si>
  <si>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</si>
  <si>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</si>
  <si>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</si>
  <si>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</si>
  <si>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</si>
  <si>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</si>
  <si>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</si>
  <si>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</si>
  <si>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</si>
  <si>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</si>
  <si>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</si>
  <si>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</si>
  <si>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</si>
  <si>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</si>
  <si>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</si>
  <si>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</si>
  <si>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</si>
  <si>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</si>
  <si>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</si>
  <si>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</si>
  <si>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</si>
  <si>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</si>
  <si>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</si>
  <si>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</si>
  <si>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</si>
  <si>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</si>
  <si>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</si>
  <si>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</si>
  <si>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</si>
  <si>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</si>
  <si>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</si>
  <si>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</si>
  <si>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</si>
  <si>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</si>
  <si>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</si>
  <si>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</si>
  <si>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</si>
  <si>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</si>
  <si>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</si>
  <si>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</si>
  <si>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</si>
  <si>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</si>
  <si>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</si>
  <si>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</si>
  <si>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</si>
  <si>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</si>
  <si>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</si>
  <si>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</si>
  <si>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</si>
  <si>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</si>
  <si>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</si>
  <si>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</si>
  <si>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</si>
  <si>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</si>
  <si>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</si>
  <si>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</si>
  <si>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</si>
  <si>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</si>
  <si>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</si>
  <si>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</si>
  <si>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</si>
  <si>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</si>
  <si>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</si>
  <si>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</si>
  <si>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</si>
  <si>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</si>
  <si>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</si>
  <si>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</si>
  <si>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</si>
  <si>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</si>
  <si>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</si>
  <si>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</si>
  <si>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</si>
  <si>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</si>
  <si>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</si>
  <si>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</si>
  <si>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</si>
  <si>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</si>
  <si>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</si>
  <si>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</si>
  <si>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</si>
  <si>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</si>
  <si>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</si>
  <si>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</si>
  <si>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</si>
  <si>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</si>
  <si>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</si>
  <si>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</si>
  <si>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</si>
  <si>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</si>
  <si>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</si>
  <si>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</si>
  <si>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</si>
  <si>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</si>
  <si>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</si>
  <si>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</si>
  <si>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</si>
  <si>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</si>
  <si>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</si>
  <si>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</si>
  <si>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</si>
  <si>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</si>
  <si>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</si>
  <si>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</si>
  <si>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</si>
  <si>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</si>
  <si>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</si>
  <si>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</si>
  <si>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</si>
  <si>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</si>
  <si>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</si>
  <si>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</si>
  <si>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</si>
  <si>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</si>
  <si>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</si>
  <si>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</si>
  <si>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</si>
  <si>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</si>
  <si>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</si>
  <si>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</si>
  <si>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</si>
  <si>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</si>
  <si>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</si>
  <si>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</si>
  <si>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</si>
  <si>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</si>
  <si>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</si>
  <si>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</si>
  <si>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</si>
  <si>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</si>
  <si>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</si>
  <si>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</si>
  <si>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</si>
  <si>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</si>
  <si>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</si>
  <si>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</si>
  <si>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</si>
  <si>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</si>
  <si>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</si>
  <si>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</si>
  <si>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</si>
  <si>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</si>
  <si>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</si>
  <si>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</si>
  <si>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</si>
  <si>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</si>
  <si>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</si>
  <si>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</si>
  <si>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</si>
  <si>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</si>
  <si>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</si>
  <si>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</si>
  <si>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</si>
  <si>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</si>
  <si>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</si>
  <si>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</si>
  <si>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</si>
  <si>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</si>
  <si>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</si>
  <si>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</si>
  <si>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</si>
  <si>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</si>
  <si>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</si>
  <si>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</si>
  <si>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</si>
  <si>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</si>
  <si>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</si>
  <si>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</si>
  <si>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</si>
  <si>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</si>
  <si>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</si>
  <si>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</si>
  <si>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</si>
  <si>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</si>
  <si>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</si>
  <si>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</si>
  <si>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</si>
  <si>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</si>
  <si>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</si>
  <si>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</si>
  <si>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</si>
  <si>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</si>
  <si>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</si>
  <si>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</si>
  <si>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</si>
  <si>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</si>
  <si>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</si>
  <si>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</si>
  <si>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</si>
  <si>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</si>
  <si>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</si>
  <si>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</si>
  <si>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</si>
  <si>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</si>
  <si>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</si>
  <si>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</si>
  <si>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</si>
  <si>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</si>
  <si>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</si>
  <si>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</si>
  <si>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</si>
  <si>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</si>
  <si>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</si>
  <si>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</si>
  <si>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</si>
  <si>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</si>
  <si>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</si>
  <si>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</si>
  <si>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</si>
  <si>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</si>
  <si>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</si>
  <si>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</si>
  <si>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</si>
  <si>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</si>
  <si>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</si>
  <si>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</si>
  <si>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</si>
  <si>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</si>
  <si>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</si>
  <si>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</si>
  <si>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</si>
  <si>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</si>
  <si>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</si>
  <si>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</si>
  <si>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</si>
  <si>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</si>
  <si>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</si>
  <si>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</si>
  <si>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</si>
  <si>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</si>
  <si>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</si>
  <si>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</si>
  <si>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</si>
  <si>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</si>
  <si>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</si>
  <si>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</si>
  <si>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</si>
  <si>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</si>
  <si>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</si>
  <si>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</si>
  <si>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</si>
  <si>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</si>
  <si>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</si>
  <si>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</si>
  <si>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</si>
  <si>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</si>
  <si>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</si>
  <si>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</si>
  <si>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</si>
  <si>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</si>
  <si>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</si>
  <si>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</si>
  <si>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</si>
  <si>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</si>
  <si>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</si>
  <si>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</si>
  <si>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</si>
  <si>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</si>
  <si>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</si>
  <si>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</si>
  <si>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</si>
  <si>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</si>
  <si>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</si>
  <si>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</si>
  <si>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</si>
  <si>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</si>
  <si>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</si>
  <si>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</si>
  <si>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</si>
  <si>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</si>
  <si>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</si>
  <si>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</si>
  <si>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</si>
  <si>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</si>
  <si>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</si>
  <si>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</si>
  <si>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</si>
  <si>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</si>
  <si>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</si>
  <si>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</si>
  <si>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</si>
  <si>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</si>
  <si>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</si>
  <si>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</si>
  <si>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</si>
  <si>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</si>
  <si>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</si>
  <si>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</si>
  <si>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</si>
  <si>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</si>
  <si>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</si>
  <si>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</si>
  <si>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</si>
  <si>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</si>
  <si>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</si>
  <si>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</si>
  <si>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</si>
  <si>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</si>
  <si>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</si>
  <si>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</si>
  <si>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</si>
  <si>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</si>
  <si>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</si>
  <si>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</si>
  <si>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</si>
  <si>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</si>
  <si>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</si>
  <si>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</si>
  <si>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</si>
  <si>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</si>
  <si>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</si>
  <si>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</si>
  <si>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</si>
  <si>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</si>
  <si>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</si>
  <si>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</si>
  <si>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</si>
  <si>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</si>
  <si>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</si>
  <si>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</si>
  <si>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</si>
  <si>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</si>
  <si>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</si>
  <si>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</si>
  <si>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</si>
  <si>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</si>
  <si>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</si>
  <si>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</si>
  <si>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</si>
  <si>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</si>
  <si>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</si>
  <si>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</si>
  <si>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</si>
  <si>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</si>
  <si>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</si>
  <si>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</si>
  <si>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</si>
  <si>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</si>
  <si>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</si>
  <si>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</si>
  <si>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</si>
  <si>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</si>
  <si>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</si>
  <si>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</si>
  <si>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</si>
  <si>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</si>
  <si>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</si>
  <si>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</si>
  <si>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</si>
  <si>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</si>
  <si>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</si>
  <si>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</si>
  <si>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</si>
  <si>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</si>
  <si>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</si>
  <si>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</si>
  <si>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</si>
  <si>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</si>
  <si>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</si>
  <si>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</si>
  <si>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</si>
  <si>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</si>
  <si>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</si>
  <si>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</si>
  <si>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</si>
  <si>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</si>
  <si>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</si>
  <si>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</si>
  <si>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</si>
  <si>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</si>
  <si>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</si>
  <si>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</si>
  <si>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</si>
  <si>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</si>
  <si>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</si>
  <si>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</si>
  <si>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</si>
  <si>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</si>
  <si>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</si>
  <si>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</si>
  <si>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</si>
  <si>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</si>
  <si>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</si>
  <si>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</si>
  <si>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</si>
  <si>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</si>
  <si>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</si>
  <si>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</si>
  <si>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</si>
  <si>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</si>
  <si>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</si>
  <si>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</si>
  <si>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</si>
  <si>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</si>
  <si>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</si>
  <si>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</si>
  <si>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</si>
  <si>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</si>
  <si>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</si>
  <si>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</si>
  <si>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</si>
  <si>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</si>
  <si>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</si>
  <si>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</si>
  <si>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</si>
  <si>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</si>
  <si>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</si>
  <si>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</si>
  <si>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</si>
  <si>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</si>
  <si>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</si>
  <si>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</si>
  <si>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</si>
  <si>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</si>
  <si>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</si>
  <si>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</si>
  <si>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</si>
  <si>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</si>
  <si>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</si>
  <si>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</si>
  <si>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</si>
  <si>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</si>
  <si>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</si>
  <si>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</si>
  <si>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</si>
  <si>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</si>
  <si>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</si>
  <si>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</si>
  <si>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</si>
  <si>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</si>
  <si>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</si>
  <si>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</si>
  <si>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</si>
  <si>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</si>
  <si>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</si>
  <si>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</si>
  <si>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</si>
  <si>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</si>
  <si>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</si>
  <si>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</si>
  <si>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</si>
  <si>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</si>
  <si>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</si>
  <si>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</si>
  <si>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</si>
  <si>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</si>
  <si>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</si>
  <si>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</si>
  <si>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</si>
  <si>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</si>
  <si>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</si>
  <si>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</si>
  <si>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</si>
  <si>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</si>
  <si>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</si>
  <si>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</si>
  <si>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</si>
  <si>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</si>
  <si>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</si>
  <si>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</si>
  <si>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</si>
  <si>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</si>
  <si>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</si>
  <si>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</si>
  <si>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</si>
  <si>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</si>
  <si>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</si>
  <si>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</si>
  <si>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</si>
  <si>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</si>
  <si>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</si>
  <si>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</si>
  <si>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</si>
  <si>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</si>
  <si>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</si>
  <si>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</si>
  <si>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</si>
  <si>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</si>
  <si>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</si>
  <si>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</si>
  <si>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</si>
  <si>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</si>
  <si>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</si>
  <si>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</si>
  <si>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</si>
  <si>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</si>
  <si>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</si>
  <si>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</si>
  <si>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</si>
  <si>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</si>
  <si>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</si>
  <si>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</si>
  <si>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</si>
  <si>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</si>
  <si>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</si>
  <si>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</si>
  <si>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</si>
  <si>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</si>
  <si>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</si>
  <si>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</si>
  <si>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</si>
  <si>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</si>
  <si>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</si>
  <si>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</si>
  <si>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</si>
  <si>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</si>
  <si>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</si>
  <si>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</si>
  <si>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</si>
  <si>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</si>
  <si>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</si>
  <si>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</si>
  <si>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</si>
  <si>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</si>
  <si>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</si>
  <si>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</si>
  <si>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</si>
  <si>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</si>
  <si>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</si>
  <si>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</si>
  <si>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</si>
  <si>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</si>
  <si>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</si>
  <si>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</si>
  <si>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</si>
  <si>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</si>
  <si>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</si>
  <si>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</si>
  <si>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</si>
  <si>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</si>
  <si>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</si>
  <si>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</si>
  <si>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</si>
  <si>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</si>
  <si>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</si>
  <si>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</si>
  <si>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</si>
  <si>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</si>
  <si>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</si>
  <si>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</si>
  <si>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</si>
  <si>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</si>
  <si>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</si>
  <si>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</si>
  <si>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</si>
  <si>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</si>
  <si>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</si>
  <si>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</si>
  <si>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</si>
  <si>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</si>
  <si>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</si>
  <si>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</si>
  <si>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</si>
  <si>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</si>
  <si>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</si>
  <si>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</si>
  <si>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</si>
  <si>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</si>
  <si>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</si>
  <si>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</si>
  <si>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</si>
  <si>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</si>
  <si>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</si>
  <si>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</si>
  <si>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</si>
  <si>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</si>
  <si>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</si>
  <si>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</si>
  <si>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</si>
  <si>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</si>
  <si>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</si>
  <si>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</si>
  <si>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</si>
  <si>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</si>
  <si>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</si>
  <si>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</si>
  <si>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</si>
  <si>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</si>
  <si>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</si>
  <si>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</si>
  <si>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</si>
  <si>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</si>
  <si>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</si>
  <si>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</si>
  <si>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</si>
  <si>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</si>
  <si>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</si>
  <si>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</si>
  <si>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</si>
  <si>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</si>
  <si>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</si>
  <si>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</si>
  <si>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</si>
  <si>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</si>
  <si>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</si>
  <si>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</si>
  <si>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</si>
  <si>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</si>
  <si>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</si>
  <si>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</si>
  <si>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</si>
  <si>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</si>
  <si>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</si>
  <si>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</si>
  <si>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</si>
  <si>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</si>
  <si>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</si>
  <si>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</si>
  <si>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</si>
  <si>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</si>
  <si>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</si>
  <si>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</si>
  <si>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</si>
  <si>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</si>
  <si>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</si>
  <si>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</si>
  <si>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</si>
  <si>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</si>
  <si>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</si>
  <si>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</si>
  <si>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</si>
  <si>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</si>
  <si>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</si>
  <si>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</si>
  <si>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</si>
  <si>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</si>
  <si>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</si>
  <si>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</si>
  <si>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</si>
  <si>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</si>
  <si>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</si>
  <si>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</si>
  <si>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</si>
  <si>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</si>
  <si>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</si>
  <si>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</si>
  <si>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</si>
  <si>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</si>
  <si>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</si>
  <si>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</si>
  <si>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</si>
  <si>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</si>
  <si>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</si>
  <si>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</si>
  <si>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</si>
  <si>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</si>
  <si>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</si>
  <si>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</si>
  <si>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</si>
  <si>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</si>
  <si>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</si>
  <si>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</si>
  <si>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</si>
  <si>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</si>
  <si>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</si>
  <si>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</si>
  <si>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</si>
  <si>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</si>
  <si>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</si>
  <si>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</si>
  <si>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</si>
  <si>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</si>
  <si>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</si>
  <si>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</si>
  <si>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</si>
  <si>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</si>
  <si>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</si>
  <si>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</si>
  <si>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</si>
  <si>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</si>
  <si>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</si>
  <si>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</si>
  <si>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</si>
  <si>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</si>
  <si>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</si>
  <si>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</si>
  <si>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</si>
  <si>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</si>
  <si>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</si>
  <si>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</si>
  <si>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</si>
  <si>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</si>
  <si>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</si>
  <si>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</si>
  <si>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</si>
  <si>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</si>
  <si>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</si>
  <si>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</si>
  <si>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</si>
  <si>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</si>
  <si>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</si>
  <si>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</si>
  <si>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</si>
  <si>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</si>
  <si>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</si>
  <si>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</si>
  <si>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</si>
  <si>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</si>
  <si>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</si>
  <si>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</si>
  <si>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</si>
  <si>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</si>
  <si>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</si>
  <si>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</si>
  <si>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</si>
  <si>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</si>
  <si>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</si>
  <si>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</si>
  <si>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</si>
  <si>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</si>
  <si>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</si>
  <si>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</si>
  <si>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</si>
  <si>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</si>
  <si>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</si>
  <si>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</si>
  <si>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</si>
  <si>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</si>
  <si>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</si>
  <si>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</si>
  <si>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</si>
  <si>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</si>
  <si>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</si>
  <si>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</si>
  <si>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</si>
  <si>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</si>
  <si>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</si>
  <si>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</si>
  <si>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</si>
  <si>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</si>
  <si>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</si>
  <si>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</si>
  <si>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</si>
  <si>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</si>
  <si>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</si>
  <si>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</si>
  <si>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</si>
  <si>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</si>
  <si>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</si>
  <si>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</si>
  <si>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</si>
  <si>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</si>
  <si>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</si>
  <si>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</si>
  <si>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</si>
  <si>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</si>
  <si>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</si>
  <si>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</si>
  <si>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</si>
  <si>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</si>
  <si>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</si>
  <si>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</si>
  <si>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</si>
  <si>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</si>
  <si>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</si>
  <si>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</si>
  <si>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</si>
  <si>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</si>
  <si>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</si>
  <si>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</si>
  <si>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</si>
  <si>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</si>
  <si>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</si>
  <si>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</si>
  <si>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</si>
  <si>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</si>
  <si>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</si>
  <si>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</si>
  <si>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</si>
  <si>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</si>
  <si>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</si>
  <si>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</si>
  <si>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</si>
  <si>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</si>
  <si>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</si>
  <si>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</si>
  <si>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</si>
  <si>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</si>
  <si>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</si>
  <si>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</si>
  <si>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</si>
  <si>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</si>
  <si>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</si>
  <si>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</si>
  <si>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</si>
  <si>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</si>
  <si>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</si>
  <si>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</si>
  <si>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</si>
  <si>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</si>
  <si>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</si>
  <si>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</si>
  <si>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</si>
  <si>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</si>
  <si>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</si>
  <si>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</si>
  <si>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</si>
  <si>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</si>
  <si>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</si>
  <si>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</si>
  <si>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</si>
  <si>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</si>
  <si>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</si>
  <si>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</si>
  <si>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</si>
  <si>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</si>
  <si>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</si>
  <si>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</si>
  <si>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</si>
  <si>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</si>
  <si>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</si>
  <si>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</si>
  <si>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</si>
  <si>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</si>
  <si>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</si>
  <si>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</si>
  <si>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</si>
  <si>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</si>
  <si>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</si>
  <si>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</si>
  <si>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</si>
  <si>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</si>
  <si>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</si>
  <si>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</si>
  <si>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</si>
  <si>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</si>
  <si>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</si>
  <si>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</si>
  <si>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</si>
  <si>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</si>
  <si>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</si>
  <si>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</si>
  <si>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</si>
  <si>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</si>
  <si>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</si>
  <si>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</si>
  <si>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</si>
  <si>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</si>
  <si>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</si>
  <si>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</si>
  <si>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</si>
  <si>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</si>
  <si>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</si>
  <si>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</si>
  <si>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</si>
  <si>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</si>
  <si>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</si>
  <si>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</si>
  <si>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</si>
  <si>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</si>
  <si>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</si>
  <si>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</si>
  <si>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</si>
  <si>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</si>
  <si>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</si>
  <si>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</si>
  <si>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</si>
  <si>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</si>
  <si>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</si>
  <si>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</si>
  <si>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</si>
  <si>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</si>
  <si>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</si>
  <si>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</si>
  <si>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</si>
  <si>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</si>
  <si>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</si>
  <si>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</si>
  <si>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</si>
  <si>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</si>
  <si>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</si>
  <si>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</si>
  <si>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</si>
  <si>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</si>
  <si>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</si>
  <si>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</si>
  <si>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</si>
  <si>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</si>
  <si>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</si>
  <si>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</si>
  <si>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</si>
  <si>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</si>
  <si>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</si>
  <si>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</si>
  <si>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</si>
  <si>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</si>
  <si>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</si>
  <si>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</si>
  <si>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</si>
  <si>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</si>
  <si>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</si>
  <si>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</si>
  <si>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</si>
  <si>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</si>
  <si>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</si>
  <si>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</si>
  <si>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</si>
  <si>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</si>
  <si>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</si>
  <si>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</si>
  <si>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</si>
  <si>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</si>
  <si>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</si>
  <si>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</si>
  <si>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</si>
  <si>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</si>
  <si>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</si>
  <si>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</si>
  <si>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</si>
  <si>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</si>
  <si>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</si>
  <si>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</si>
  <si>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</si>
  <si>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</si>
  <si>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</si>
  <si>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</si>
  <si>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</si>
  <si>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</si>
  <si>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</si>
  <si>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</si>
  <si>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</si>
  <si>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</si>
  <si>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</si>
  <si>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</si>
  <si>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</si>
  <si>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</si>
  <si>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</si>
  <si>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</si>
  <si>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</si>
  <si>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</si>
  <si>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</si>
  <si>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</si>
  <si>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</si>
  <si>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</si>
  <si>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</si>
  <si>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</si>
  <si>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</si>
  <si>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</si>
  <si>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</si>
  <si>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</si>
  <si>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</si>
  <si>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</si>
  <si>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</si>
  <si>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</si>
  <si>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</si>
  <si>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</si>
  <si>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</si>
  <si>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</si>
  <si>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</si>
  <si>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</si>
  <si>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</si>
  <si>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</si>
  <si>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</si>
  <si>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</si>
  <si>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</si>
  <si>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</si>
  <si>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</si>
  <si>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</si>
  <si>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</si>
  <si>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</si>
  <si>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</si>
  <si>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</si>
  <si>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</si>
  <si>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</si>
  <si>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</si>
  <si>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</si>
  <si>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</si>
  <si>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</si>
  <si>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</si>
  <si>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</si>
  <si>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</si>
  <si>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</si>
  <si>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</si>
  <si>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</si>
  <si>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</si>
  <si>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</si>
  <si>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</si>
  <si>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</si>
  <si>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</si>
  <si>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</si>
  <si>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</si>
  <si>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</si>
  <si>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</si>
  <si>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</si>
  <si>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</si>
  <si>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</si>
  <si>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</si>
  <si>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</si>
  <si>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</si>
  <si>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</si>
  <si>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</si>
  <si>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</si>
  <si>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</si>
  <si>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</si>
  <si>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</si>
  <si>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</si>
  <si>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</si>
  <si>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</si>
  <si>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</si>
  <si>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</si>
  <si>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</si>
  <si>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</si>
  <si>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</si>
  <si>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</si>
  <si>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</si>
  <si>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</si>
  <si>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</si>
  <si>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</si>
  <si>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</si>
  <si>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</si>
  <si>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</si>
  <si>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</si>
  <si>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</si>
  <si>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</si>
  <si>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</si>
  <si>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</si>
  <si>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</si>
  <si>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</si>
  <si>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</si>
  <si>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</si>
  <si>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</si>
  <si>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</si>
  <si>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</si>
  <si>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</si>
  <si>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</si>
  <si>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</si>
  <si>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</si>
  <si>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</si>
  <si>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</si>
  <si>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</si>
  <si>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</si>
  <si>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</si>
  <si>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</si>
  <si>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</si>
  <si>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</si>
  <si>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</si>
  <si>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</si>
  <si>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</si>
  <si>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</si>
  <si>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</si>
  <si>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</si>
  <si>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</si>
  <si>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</si>
  <si>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</si>
  <si>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</si>
  <si>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</si>
  <si>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</si>
  <si>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</si>
  <si>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</si>
  <si>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</si>
  <si>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</si>
  <si>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</si>
  <si>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</si>
  <si>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</si>
  <si>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</si>
  <si>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</si>
  <si>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</si>
  <si>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</si>
  <si>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</si>
  <si>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</si>
  <si>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</si>
  <si>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</si>
  <si>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</si>
  <si>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</si>
  <si>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</si>
  <si>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</si>
  <si>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</si>
  <si>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</si>
  <si>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</si>
  <si>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</si>
  <si>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</si>
  <si>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</si>
  <si>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</si>
  <si>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</si>
  <si>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</si>
  <si>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</si>
  <si>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</si>
  <si>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</si>
  <si>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</si>
  <si>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</si>
  <si>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</si>
  <si>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</si>
  <si>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</si>
  <si>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</si>
  <si>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</si>
  <si>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</si>
  <si>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</si>
  <si>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</si>
  <si>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</si>
  <si>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</si>
  <si>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</si>
  <si>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</si>
  <si>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</si>
  <si>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</si>
  <si>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</si>
  <si>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</si>
  <si>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</si>
  <si>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</si>
  <si>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</si>
  <si>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</si>
  <si>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</si>
  <si>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</si>
  <si>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</si>
  <si>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</si>
  <si>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</si>
  <si>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</si>
  <si>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</si>
  <si>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</si>
  <si>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</si>
  <si>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</si>
  <si>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</si>
  <si>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</si>
  <si>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</si>
  <si>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</si>
  <si>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</si>
  <si>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</si>
  <si>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</si>
  <si>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</si>
  <si>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</si>
  <si>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</si>
  <si>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</si>
  <si>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</si>
  <si>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</si>
  <si>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</si>
  <si>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</si>
  <si>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</si>
  <si>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</si>
  <si>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</si>
  <si>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</si>
  <si>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</si>
  <si>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</si>
  <si>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</si>
  <si>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</si>
  <si>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</si>
  <si>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</si>
  <si>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</si>
  <si>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</si>
  <si>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</si>
  <si>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</si>
  <si>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</si>
  <si>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</si>
  <si>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</si>
  <si>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</si>
  <si>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</si>
  <si>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</si>
  <si>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</si>
  <si>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</si>
  <si>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</si>
  <si>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</si>
  <si>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</si>
  <si>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</si>
  <si>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</si>
  <si>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</si>
  <si>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</si>
  <si>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</si>
  <si>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</si>
  <si>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</si>
  <si>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</si>
  <si>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</si>
  <si>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</si>
  <si>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</si>
  <si>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</si>
  <si>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</si>
  <si>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</si>
  <si>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</si>
  <si>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</si>
  <si>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</si>
  <si>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</si>
  <si>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</si>
  <si>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</si>
  <si>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</si>
  <si>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</si>
  <si>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</si>
  <si>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</si>
  <si>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</si>
  <si>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</si>
  <si>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</si>
  <si>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</si>
  <si>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</si>
  <si>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</si>
  <si>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</si>
  <si>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</si>
  <si>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</si>
  <si>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</si>
  <si>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</si>
  <si>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</si>
  <si>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</si>
  <si>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</si>
  <si>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</si>
  <si>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</si>
  <si>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</si>
  <si>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</si>
  <si>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</si>
  <si>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</si>
  <si>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</si>
  <si>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</si>
  <si>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</si>
  <si>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</si>
  <si>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</si>
  <si>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</si>
  <si>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</si>
  <si>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</si>
  <si>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</si>
  <si>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</si>
  <si>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</si>
  <si>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</si>
  <si>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</si>
  <si>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</si>
  <si>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</si>
  <si>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</si>
  <si>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</si>
  <si>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</si>
  <si>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</si>
  <si>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</si>
  <si>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</si>
  <si>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</si>
  <si>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</si>
  <si>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</si>
  <si>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</si>
  <si>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</si>
  <si>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</si>
  <si>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</si>
  <si>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</si>
  <si>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</si>
  <si>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</si>
  <si>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</si>
  <si>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</si>
  <si>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</si>
  <si>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</si>
  <si>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</si>
  <si>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</si>
  <si>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</si>
  <si>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</si>
  <si>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</si>
  <si>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</si>
  <si>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</si>
  <si>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</si>
  <si>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</si>
  <si>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</si>
  <si>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</si>
  <si>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</si>
  <si>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</si>
  <si>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</si>
  <si>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</si>
  <si>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</si>
  <si>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</si>
  <si>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</si>
  <si>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</si>
  <si>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</si>
  <si>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</si>
  <si>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</si>
  <si>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</si>
  <si>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</si>
  <si>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</si>
  <si>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</si>
  <si>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</si>
  <si>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</si>
  <si>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</si>
  <si>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</si>
  <si>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</si>
  <si>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</si>
  <si>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</si>
  <si>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</si>
  <si>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</si>
  <si>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</si>
  <si>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</si>
  <si>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</si>
  <si>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</si>
  <si>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</si>
  <si>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</si>
  <si>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</si>
  <si>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</si>
  <si>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</si>
  <si>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</si>
  <si>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</si>
  <si>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</si>
  <si>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</si>
  <si>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</si>
  <si>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</si>
  <si>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</si>
  <si>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</si>
  <si>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</si>
  <si>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</si>
  <si>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</si>
  <si>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</si>
  <si>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</si>
  <si>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</si>
  <si>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</si>
  <si>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</si>
  <si>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</si>
  <si>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</si>
  <si>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</si>
  <si>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</si>
  <si>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</si>
  <si>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</si>
  <si>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</si>
  <si>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</si>
  <si>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</si>
  <si>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</si>
  <si>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</si>
  <si>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</si>
  <si>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</si>
  <si>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</si>
  <si>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</si>
  <si>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</si>
  <si>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</si>
  <si>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</si>
  <si>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</si>
  <si>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</si>
  <si>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</si>
  <si>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</si>
  <si>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</si>
  <si>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</si>
  <si>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</si>
  <si>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</si>
  <si>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</si>
  <si>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</si>
  <si>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</si>
  <si>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</si>
  <si>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</si>
  <si>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</si>
  <si>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</si>
  <si>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</si>
  <si>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</si>
  <si>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</si>
  <si>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</si>
  <si>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</si>
  <si>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</si>
  <si>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</si>
  <si>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</si>
  <si>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</si>
  <si>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</si>
  <si>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</si>
  <si>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</si>
  <si>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</si>
  <si>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</si>
  <si>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</si>
  <si>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</si>
  <si>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</si>
  <si>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</si>
  <si>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</si>
  <si>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</si>
  <si>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</si>
  <si>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</si>
  <si>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</si>
  <si>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</si>
  <si>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</si>
  <si>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</si>
  <si>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</si>
  <si>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</si>
  <si>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</si>
  <si>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</si>
  <si>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</si>
  <si>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</si>
  <si>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</si>
  <si>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</si>
  <si>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</si>
  <si>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</si>
  <si>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</si>
  <si>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</si>
  <si>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</si>
  <si>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</si>
  <si>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</si>
  <si>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</si>
  <si>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</si>
  <si>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</si>
  <si>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</si>
  <si>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</si>
  <si>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</si>
  <si>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</si>
  <si>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</si>
  <si>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</si>
  <si>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</si>
  <si>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</si>
  <si>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</si>
  <si>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</si>
  <si>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</si>
  <si>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</si>
  <si>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</si>
  <si>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</si>
  <si>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</si>
  <si>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</si>
  <si>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</si>
  <si>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</si>
  <si>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</si>
  <si>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</si>
  <si>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</si>
  <si>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</si>
  <si>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</si>
  <si>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</si>
  <si>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</si>
  <si>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</si>
  <si>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</si>
  <si>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</si>
  <si>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</si>
  <si>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</si>
  <si>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</si>
  <si>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</si>
  <si>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</si>
  <si>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</si>
  <si>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</si>
  <si>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</si>
  <si>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</si>
  <si>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</si>
  <si>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</si>
  <si>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</si>
  <si>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</si>
  <si>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</si>
  <si>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</si>
  <si>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</si>
  <si>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</si>
  <si>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</si>
  <si>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</si>
  <si>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</si>
  <si>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</si>
  <si>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</si>
  <si>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</si>
  <si>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</si>
  <si>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</si>
  <si>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</si>
  <si>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</si>
  <si>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</si>
  <si>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</si>
  <si>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</si>
  <si>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</si>
  <si>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</si>
  <si>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</si>
  <si>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</si>
  <si>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</si>
  <si>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</si>
  <si>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</si>
  <si>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</si>
  <si>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</si>
  <si>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</si>
  <si>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</si>
  <si>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</si>
  <si>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</si>
  <si>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</si>
  <si>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</si>
  <si>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</si>
  <si>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</si>
  <si>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</si>
  <si>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</si>
  <si>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</si>
  <si>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</si>
  <si>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</si>
  <si>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</si>
  <si>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</si>
  <si>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</si>
  <si>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</si>
  <si>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</si>
  <si>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</si>
  <si>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</si>
  <si>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</si>
  <si>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</si>
  <si>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</si>
  <si>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</si>
  <si>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</si>
  <si>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</si>
  <si>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</si>
  <si>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</si>
  <si>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</si>
  <si>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</si>
  <si>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</si>
  <si>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</si>
  <si>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</si>
  <si>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</si>
  <si>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</si>
  <si>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</si>
  <si>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</si>
  <si>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</si>
  <si>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</si>
  <si>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</si>
  <si>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</si>
  <si>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</si>
  <si>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</si>
  <si>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</si>
  <si>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</si>
  <si>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</si>
  <si>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</si>
  <si>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</si>
  <si>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</si>
  <si>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</si>
  <si>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</si>
  <si>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</si>
  <si>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</si>
  <si>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</si>
  <si>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</si>
  <si>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</si>
  <si>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</si>
  <si>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</si>
  <si>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</si>
  <si>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</si>
  <si>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</si>
  <si>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</si>
  <si>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</si>
  <si>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</si>
  <si>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</si>
  <si>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</si>
  <si>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</si>
  <si>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</si>
  <si>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</si>
  <si>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</si>
  <si>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</si>
  <si>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</si>
  <si>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</si>
  <si>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</si>
  <si>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</si>
  <si>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</si>
  <si>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</si>
  <si>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</si>
  <si>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</si>
  <si>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</si>
  <si>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</si>
  <si>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</si>
  <si>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</si>
  <si>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</si>
  <si>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</si>
  <si>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</si>
  <si>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</si>
  <si>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</si>
  <si>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</si>
  <si>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</si>
  <si>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</si>
  <si>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</si>
  <si>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</si>
  <si>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</si>
  <si>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</si>
  <si>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</si>
  <si>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</si>
  <si>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</si>
  <si>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</si>
  <si>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</si>
  <si>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</si>
  <si>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</si>
  <si>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</si>
  <si>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</si>
  <si>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</si>
  <si>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</si>
  <si>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</si>
  <si>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</si>
  <si>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</si>
  <si>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</si>
  <si>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</si>
  <si>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</si>
  <si>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</si>
  <si>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</si>
  <si>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</si>
  <si>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</si>
  <si>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</si>
  <si>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</si>
  <si>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</si>
  <si>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</si>
  <si>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</si>
  <si>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</si>
  <si>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</si>
  <si>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</si>
  <si>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</si>
  <si>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</si>
  <si>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</si>
  <si>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</si>
  <si>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</si>
  <si>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</si>
  <si>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</si>
  <si>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</si>
  <si>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</si>
  <si>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</si>
  <si>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</si>
  <si>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</si>
  <si>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</si>
  <si>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</si>
  <si>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</si>
  <si>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</si>
  <si>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</si>
  <si>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</si>
  <si>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</si>
  <si>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</si>
  <si>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</si>
  <si>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</si>
  <si>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</si>
  <si>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</si>
  <si>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</si>
  <si>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</si>
  <si>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</si>
  <si>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</si>
  <si>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</si>
  <si>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</si>
  <si>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</si>
  <si>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</si>
  <si>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</si>
  <si>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</si>
  <si>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</si>
  <si>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</si>
  <si>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</si>
  <si>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</si>
  <si>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</si>
  <si>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</si>
  <si>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</si>
  <si>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</si>
  <si>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</si>
  <si>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</si>
  <si>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</si>
  <si>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</si>
  <si>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</si>
  <si>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</si>
  <si>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</si>
  <si>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</si>
  <si>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</si>
  <si>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</si>
  <si>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</si>
  <si>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</si>
  <si>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</si>
  <si>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</si>
  <si>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</si>
  <si>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</si>
  <si>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</si>
  <si>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</si>
  <si>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</si>
  <si>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</si>
  <si>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</si>
  <si>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</si>
  <si>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</si>
  <si>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</si>
  <si>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</si>
  <si>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</si>
  <si>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</si>
  <si>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</si>
  <si>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</si>
  <si>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</si>
  <si>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</si>
  <si>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</si>
  <si>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</si>
  <si>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</si>
  <si>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</si>
  <si>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</si>
  <si>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</si>
  <si>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</si>
  <si>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</si>
  <si>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</si>
  <si>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</si>
  <si>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</si>
  <si>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</si>
  <si>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</si>
  <si>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</si>
  <si>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</si>
  <si>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</si>
  <si>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</si>
  <si>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</si>
  <si>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</si>
  <si>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</si>
  <si>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</si>
  <si>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</si>
  <si>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</si>
  <si>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</si>
  <si>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</si>
  <si>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</si>
  <si>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</si>
  <si>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</si>
  <si>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</si>
  <si>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</si>
  <si>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</si>
  <si>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</si>
  <si>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</si>
  <si>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</si>
  <si>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</si>
  <si>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</si>
  <si>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</si>
  <si>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</si>
  <si>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</si>
  <si>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</si>
  <si>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</si>
  <si>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</si>
  <si>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</si>
  <si>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</si>
  <si>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</si>
  <si>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</si>
  <si>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</si>
  <si>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</si>
  <si>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</si>
  <si>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</si>
  <si>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</si>
  <si>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</si>
  <si>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</si>
  <si>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</si>
  <si>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</si>
  <si>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</si>
  <si>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</si>
  <si>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</si>
  <si>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</si>
  <si>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</si>
  <si>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</si>
  <si>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</si>
  <si>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</si>
  <si>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</si>
  <si>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</si>
  <si>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</si>
  <si>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</si>
  <si>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</si>
  <si>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</si>
  <si>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</si>
  <si>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</si>
  <si>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</si>
  <si>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</si>
  <si>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</si>
  <si>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</si>
  <si>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</si>
  <si>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</si>
  <si>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</si>
  <si>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</si>
  <si>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</si>
  <si>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</si>
  <si>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</si>
  <si>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</si>
  <si>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</si>
  <si>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</si>
  <si>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</si>
  <si>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</si>
  <si>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</si>
  <si>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</si>
  <si>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</si>
  <si>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</si>
  <si>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</si>
  <si>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</si>
  <si>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</si>
  <si>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</si>
  <si>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</si>
  <si>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</si>
  <si>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</si>
  <si>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</si>
  <si>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</si>
  <si>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</si>
  <si>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</si>
  <si>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</si>
  <si>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</si>
  <si>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</si>
  <si>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</si>
  <si>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</si>
  <si>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</si>
  <si>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</si>
  <si>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</si>
  <si>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</si>
  <si>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</si>
  <si>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</si>
  <si>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</si>
  <si>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</si>
  <si>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</si>
  <si>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</si>
  <si>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</si>
  <si>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</si>
  <si>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</si>
  <si>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</si>
  <si>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</si>
  <si>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</si>
  <si>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</si>
  <si>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</si>
  <si>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</si>
  <si>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</si>
  <si>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</si>
  <si>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</si>
  <si>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</si>
  <si>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</si>
  <si>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</si>
  <si>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</si>
  <si>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</si>
  <si>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</si>
  <si>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</si>
  <si>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</si>
  <si>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</si>
  <si>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</si>
  <si>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</si>
  <si>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</si>
  <si>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</si>
  <si>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</si>
  <si>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</si>
  <si>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</si>
  <si>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</si>
  <si>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</si>
  <si>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</si>
  <si>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</si>
  <si>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</si>
  <si>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</si>
  <si>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</si>
  <si>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</si>
  <si>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</si>
  <si>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</si>
  <si>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</si>
  <si>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</si>
  <si>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</si>
  <si>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</si>
  <si>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</si>
  <si>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</si>
  <si>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</si>
  <si>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</si>
  <si>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</si>
  <si>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</si>
  <si>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</si>
  <si>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</si>
  <si>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</si>
  <si>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</si>
  <si>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</si>
  <si>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</si>
  <si>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</si>
  <si>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</si>
  <si>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</si>
  <si>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</si>
  <si>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</si>
  <si>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</si>
  <si>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</si>
  <si>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</si>
  <si>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</si>
  <si>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</si>
  <si>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</si>
  <si>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</si>
  <si>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</si>
  <si>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</si>
  <si>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</si>
  <si>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</si>
  <si>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</si>
  <si>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</si>
  <si>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</si>
  <si>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</si>
  <si>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</si>
  <si>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</si>
  <si>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</si>
  <si>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</si>
  <si>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</si>
  <si>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</si>
  <si>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</si>
  <si>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</si>
  <si>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</si>
  <si>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</si>
  <si>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</si>
  <si>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</si>
  <si>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</si>
  <si>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</si>
  <si>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</si>
  <si>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</si>
  <si>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</si>
  <si>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</si>
  <si>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</si>
  <si>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</si>
  <si>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</si>
  <si>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</si>
  <si>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</si>
  <si>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</si>
  <si>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</si>
  <si>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</si>
  <si>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</si>
  <si>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</si>
  <si>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</si>
  <si>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</si>
  <si>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</si>
  <si>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</si>
  <si>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</si>
  <si>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</si>
  <si>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</si>
  <si>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</si>
  <si>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</si>
  <si>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</si>
  <si>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</si>
  <si>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</si>
  <si>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</si>
  <si>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</si>
  <si>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</si>
  <si>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</si>
  <si>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</si>
  <si>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</si>
  <si>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</si>
  <si>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</si>
  <si>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</si>
  <si>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</si>
  <si>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</si>
  <si>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</si>
  <si>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</si>
  <si>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</si>
  <si>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</si>
  <si>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</si>
  <si>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</si>
  <si>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</si>
  <si>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</si>
  <si>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</si>
  <si>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</si>
  <si>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</si>
  <si>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</si>
  <si>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</si>
  <si>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</si>
  <si>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</si>
  <si>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</si>
  <si>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</si>
  <si>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</si>
  <si>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</si>
  <si>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</si>
  <si>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</si>
  <si>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</si>
  <si>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</si>
  <si>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</si>
  <si>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</si>
  <si>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</si>
  <si>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</si>
  <si>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</si>
  <si>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</si>
  <si>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</si>
  <si>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</si>
  <si>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</si>
  <si>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</si>
  <si>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</si>
  <si>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</si>
  <si>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</si>
  <si>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</si>
  <si>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</si>
  <si>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</si>
  <si>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</si>
  <si>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</si>
  <si>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</si>
  <si>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</si>
  <si>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</si>
  <si>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</si>
  <si>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</si>
  <si>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</si>
  <si>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</si>
  <si>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</si>
  <si>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</si>
  <si>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</si>
  <si>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</si>
  <si>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</si>
  <si>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</si>
  <si>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</si>
  <si>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</si>
  <si>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</si>
  <si>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</si>
  <si>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</si>
  <si>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</si>
  <si>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</si>
  <si>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</si>
  <si>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</si>
  <si>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</si>
  <si>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</si>
  <si>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</si>
  <si>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</si>
  <si>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</si>
  <si>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</si>
  <si>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</si>
  <si>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</si>
  <si>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</si>
  <si>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</si>
  <si>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</si>
  <si>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</si>
  <si>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</si>
  <si>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</si>
  <si>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</si>
  <si>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</si>
  <si>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</si>
  <si>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</si>
  <si>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</si>
  <si>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</si>
  <si>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</si>
  <si>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</si>
  <si>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</si>
  <si>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</si>
  <si>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</si>
  <si>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</si>
  <si>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</si>
  <si>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</si>
  <si>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</si>
  <si>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</si>
  <si>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</si>
  <si>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</si>
  <si>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</si>
  <si>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</si>
  <si>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</si>
  <si>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</si>
  <si>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</si>
  <si>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</si>
  <si>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</si>
  <si>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</si>
  <si>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</si>
  <si>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</si>
  <si>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</si>
  <si>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</si>
  <si>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</si>
  <si>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</si>
  <si>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</si>
  <si>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</si>
  <si>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</si>
  <si>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</si>
  <si>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</si>
  <si>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</si>
  <si>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</si>
  <si>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</si>
  <si>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</si>
  <si>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</si>
  <si>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</si>
  <si>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</si>
  <si>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</si>
  <si>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</si>
  <si>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</si>
  <si>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</si>
  <si>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</si>
  <si>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</si>
  <si>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</si>
  <si>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</si>
  <si>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</si>
  <si>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</si>
  <si>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</si>
  <si>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</si>
  <si>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</si>
  <si>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</si>
  <si>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</si>
  <si>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</si>
  <si>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</si>
  <si>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</si>
  <si>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</si>
  <si>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</si>
  <si>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</si>
  <si>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</si>
  <si>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</si>
  <si>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</si>
  <si>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</si>
  <si>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</si>
  <si>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</si>
  <si>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</si>
  <si>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</si>
  <si>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</si>
  <si>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</si>
  <si>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</si>
  <si>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</si>
  <si>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</si>
  <si>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</si>
  <si>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</si>
  <si>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</si>
  <si>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</si>
  <si>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</si>
  <si>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</si>
  <si>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</si>
  <si>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</si>
  <si>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</si>
  <si>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</si>
  <si>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</si>
  <si>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</si>
  <si>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</si>
  <si>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</si>
  <si>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</si>
  <si>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</si>
  <si>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</si>
  <si>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</si>
  <si>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</si>
  <si>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</si>
  <si>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</si>
  <si>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</si>
  <si>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</si>
  <si>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</si>
  <si>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</si>
  <si>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</si>
  <si>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</si>
  <si>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</si>
  <si>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</si>
  <si>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</si>
  <si>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</si>
  <si>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</si>
  <si>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</si>
  <si>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</si>
  <si>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</si>
  <si>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</si>
  <si>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</si>
  <si>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</si>
  <si>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</si>
  <si>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</si>
  <si>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</si>
  <si>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</si>
  <si>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</si>
  <si>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</si>
  <si>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</si>
  <si>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</si>
  <si>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</si>
  <si>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</si>
  <si>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</si>
  <si>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</si>
  <si>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</si>
  <si>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</si>
  <si>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</si>
  <si>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</si>
  <si>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</si>
  <si>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</si>
  <si>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</si>
  <si>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</si>
  <si>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</si>
  <si>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</si>
  <si>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</si>
  <si>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</si>
  <si>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</si>
  <si>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</si>
  <si>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</si>
  <si>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</si>
  <si>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</si>
  <si>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</si>
  <si>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</si>
  <si>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</si>
  <si>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</si>
  <si>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</si>
  <si>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</si>
  <si>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</si>
  <si>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</si>
  <si>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</si>
  <si>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</si>
  <si>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</si>
  <si>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</si>
  <si>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</si>
  <si>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</si>
  <si>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</si>
  <si>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</si>
  <si>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</si>
  <si>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</si>
  <si>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</si>
  <si>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</si>
  <si>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</si>
  <si>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</si>
  <si>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</si>
  <si>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</si>
  <si>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</si>
  <si>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</si>
  <si>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</si>
  <si>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</si>
  <si>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</si>
  <si>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</si>
  <si>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</si>
  <si>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</si>
  <si>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</si>
  <si>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</si>
  <si>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</si>
  <si>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</si>
  <si>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</si>
  <si>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</si>
  <si>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</si>
  <si>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</si>
  <si>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</si>
  <si>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</si>
  <si>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</si>
  <si>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</si>
  <si>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</si>
  <si>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</si>
  <si>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</si>
  <si>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</si>
  <si>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</si>
  <si>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</si>
  <si>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</si>
  <si>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</si>
  <si>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</si>
  <si>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</si>
  <si>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</si>
  <si>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</si>
  <si>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</si>
  <si>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</si>
  <si>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</si>
  <si>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</si>
  <si>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</si>
  <si>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</si>
  <si>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</si>
  <si>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</si>
  <si>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</si>
  <si>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</si>
  <si>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</si>
  <si>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</si>
  <si>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</si>
  <si>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</si>
  <si>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</si>
  <si>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</si>
  <si>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</si>
  <si>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</si>
  <si>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</si>
  <si>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</si>
  <si>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</si>
  <si>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</si>
  <si>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</si>
  <si>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</si>
  <si>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</si>
  <si>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</si>
  <si>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</si>
  <si>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</si>
  <si>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</si>
  <si>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</si>
  <si>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</si>
  <si>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</si>
  <si>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</si>
  <si>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</si>
  <si>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</si>
  <si>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</si>
  <si>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</si>
  <si>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</si>
  <si>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</si>
  <si>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</si>
  <si>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</si>
  <si>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</si>
  <si>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</si>
  <si>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</si>
  <si>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</si>
  <si>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</si>
  <si>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</si>
  <si>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</si>
  <si>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</si>
  <si>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</si>
  <si>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</si>
  <si>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</si>
  <si>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</si>
  <si>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</si>
  <si>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</si>
  <si>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</si>
  <si>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</si>
  <si>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</si>
  <si>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</si>
  <si>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</si>
  <si>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</si>
  <si>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</si>
  <si>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</si>
  <si>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</si>
  <si>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</si>
  <si>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</si>
  <si>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</si>
  <si>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</si>
  <si>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</si>
  <si>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</si>
  <si>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</si>
  <si>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</si>
  <si>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</si>
  <si>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</si>
  <si>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</si>
  <si>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</si>
  <si>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</si>
  <si>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</si>
  <si>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</si>
  <si>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</si>
  <si>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</si>
  <si>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</si>
  <si>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</si>
  <si>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</si>
  <si>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</si>
  <si>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</si>
  <si>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</si>
  <si>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</si>
  <si>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</si>
  <si>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</si>
  <si>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</si>
  <si>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</si>
  <si>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</si>
  <si>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</si>
  <si>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</si>
  <si>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</si>
  <si>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</si>
  <si>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</si>
  <si>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</si>
  <si>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</si>
  <si>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</si>
  <si>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</si>
  <si>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</si>
  <si>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</si>
  <si>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</si>
  <si>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</si>
  <si>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</si>
  <si>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</si>
  <si>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</si>
  <si>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</si>
  <si>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</si>
  <si>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</si>
  <si>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</si>
  <si>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</si>
  <si>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</si>
  <si>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</si>
  <si>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</si>
  <si>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</si>
  <si>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</si>
  <si>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</si>
  <si>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</si>
  <si>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</si>
  <si>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</si>
  <si>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</si>
  <si>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</si>
  <si>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</si>
  <si>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</si>
  <si>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</si>
  <si>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</si>
  <si>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</si>
  <si>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</si>
  <si>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</si>
  <si>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</si>
  <si>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</si>
  <si>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</si>
  <si>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</si>
  <si>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</si>
  <si>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</si>
  <si>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</si>
  <si>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</si>
  <si>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</si>
  <si>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</si>
  <si>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</si>
  <si>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</si>
  <si>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</si>
  <si>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</si>
  <si>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</si>
  <si>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</si>
  <si>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</si>
  <si>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</si>
  <si>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</si>
  <si>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</si>
  <si>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</si>
  <si>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</si>
  <si>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</si>
  <si>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</si>
  <si>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</si>
  <si>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</si>
  <si>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</si>
  <si>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</si>
  <si>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</si>
  <si>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</si>
  <si>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</si>
  <si>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</si>
  <si>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</si>
  <si>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</si>
  <si>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</si>
  <si>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</si>
  <si>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</si>
  <si>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</si>
  <si>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</si>
  <si>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</si>
  <si>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</si>
  <si>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</si>
  <si>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</si>
  <si>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</si>
  <si>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</si>
  <si>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</si>
  <si>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</si>
  <si>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</si>
  <si>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</si>
  <si>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</si>
  <si>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</si>
  <si>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</si>
  <si>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</si>
  <si>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</si>
  <si>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</si>
  <si>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</si>
  <si>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</si>
  <si>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</si>
  <si>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</si>
  <si>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</si>
  <si>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</si>
  <si>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</si>
  <si>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</si>
  <si>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</si>
  <si>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</si>
  <si>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</si>
  <si>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</si>
  <si>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</si>
  <si>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</si>
  <si>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</si>
  <si>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</si>
  <si>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</si>
  <si>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</si>
  <si>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</si>
  <si>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</si>
  <si>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</si>
  <si>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</si>
  <si>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</si>
  <si>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</si>
  <si>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</si>
  <si>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</si>
  <si>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</si>
  <si>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</si>
  <si>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</si>
  <si>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</si>
  <si>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</si>
  <si>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</si>
  <si>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</si>
  <si>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</si>
  <si>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</si>
  <si>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</si>
  <si>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</si>
  <si>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</si>
  <si>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</si>
  <si>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</si>
  <si>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</si>
  <si>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</si>
  <si>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</si>
  <si>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</si>
  <si>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</si>
  <si>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</si>
  <si>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</si>
  <si>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</si>
  <si>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</si>
  <si>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</si>
  <si>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</si>
  <si>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</si>
  <si>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</si>
  <si>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</si>
  <si>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</si>
  <si>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</si>
  <si>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</si>
  <si>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</si>
  <si>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</si>
  <si>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</si>
  <si>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</si>
  <si>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</si>
  <si>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</si>
  <si>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</si>
  <si>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</si>
  <si>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</si>
  <si>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</si>
  <si>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</si>
  <si>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</si>
  <si>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</si>
  <si>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</si>
  <si>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</si>
  <si>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</si>
  <si>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</si>
  <si>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</si>
  <si>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</si>
  <si>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</si>
  <si>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</si>
  <si>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</si>
  <si>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</si>
  <si>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</si>
  <si>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</si>
  <si>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</si>
  <si>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</si>
  <si>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</si>
  <si>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</si>
  <si>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</si>
  <si>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</si>
  <si>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</si>
  <si>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</si>
  <si>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</si>
  <si>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</si>
  <si>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</si>
  <si>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</si>
  <si>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</si>
  <si>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</si>
  <si>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</si>
  <si>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</si>
  <si>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</si>
  <si>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</si>
  <si>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</si>
  <si>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</si>
  <si>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</si>
  <si>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</si>
  <si>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</si>
  <si>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</si>
  <si>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</si>
  <si>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</si>
  <si>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</si>
  <si>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</si>
  <si>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</si>
  <si>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</si>
  <si>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</si>
  <si>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</si>
  <si>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</si>
  <si>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</si>
  <si>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</si>
  <si>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</si>
  <si>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</si>
  <si>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</si>
  <si>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</si>
  <si>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</si>
  <si>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</si>
  <si>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</si>
  <si>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</si>
  <si>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</si>
  <si>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</si>
  <si>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</si>
  <si>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</si>
  <si>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</si>
  <si>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</si>
  <si>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</si>
  <si>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</si>
  <si>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</si>
  <si>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</si>
  <si>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</si>
  <si>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</si>
  <si>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</si>
  <si>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</si>
  <si>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</si>
  <si>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</si>
  <si>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</si>
  <si>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</si>
  <si>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</si>
  <si>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</si>
  <si>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</si>
  <si>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</si>
  <si>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</si>
  <si>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</si>
  <si>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</si>
  <si>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</si>
  <si>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</si>
  <si>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</si>
  <si>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</si>
  <si>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</si>
  <si>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</si>
  <si>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</si>
  <si>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</si>
  <si>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</si>
  <si>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</si>
  <si>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</si>
  <si>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</si>
  <si>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</si>
  <si>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</si>
  <si>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</si>
  <si>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</si>
  <si>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</si>
  <si>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</si>
  <si>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</si>
  <si>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</si>
  <si>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</si>
  <si>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</si>
  <si>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</si>
  <si>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</si>
  <si>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</si>
  <si>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</si>
  <si>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</si>
  <si>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</si>
  <si>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</si>
  <si>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</si>
  <si>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</si>
  <si>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</si>
  <si>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</si>
  <si>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</si>
  <si>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</si>
  <si>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</si>
  <si>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</si>
  <si>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</si>
  <si>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</si>
  <si>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</si>
  <si>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</si>
  <si>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</si>
  <si>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</si>
  <si>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</si>
  <si>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</si>
  <si>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</si>
  <si>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</si>
  <si>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</si>
  <si>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</si>
  <si>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</si>
  <si>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</si>
  <si>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</si>
  <si>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</si>
  <si>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</si>
  <si>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</si>
  <si>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</si>
  <si>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</si>
  <si>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</si>
  <si>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</si>
  <si>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</si>
  <si>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</si>
  <si>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</si>
  <si>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</si>
  <si>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</si>
  <si>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</si>
  <si>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</si>
  <si>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</si>
  <si>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</si>
  <si>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</si>
  <si>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</si>
  <si>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</si>
  <si>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</si>
  <si>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</si>
  <si>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</si>
  <si>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</si>
  <si>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</si>
  <si>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</si>
  <si>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</si>
  <si>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</si>
  <si>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</si>
  <si>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</si>
  <si>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</si>
  <si>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</si>
  <si>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</si>
  <si>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</si>
  <si>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</si>
  <si>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</si>
  <si>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</si>
  <si>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</si>
  <si>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</si>
  <si>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</si>
  <si>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</si>
  <si>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</si>
  <si>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</si>
  <si>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</si>
  <si>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</si>
  <si>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</si>
  <si>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</si>
  <si>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</si>
  <si>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</si>
  <si>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</si>
  <si>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</si>
  <si>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</si>
  <si>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</si>
  <si>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</si>
  <si>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</si>
  <si>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</si>
  <si>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</si>
  <si>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</si>
  <si>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</si>
  <si>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</si>
  <si>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</si>
  <si>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</si>
  <si>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</si>
  <si>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</si>
  <si>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</si>
  <si>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</si>
  <si>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</si>
  <si>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</si>
  <si>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</si>
  <si>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</si>
  <si>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</si>
  <si>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</si>
  <si>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</si>
  <si>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</si>
  <si>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</si>
  <si>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</si>
  <si>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</si>
  <si>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</si>
  <si>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</si>
  <si>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</si>
  <si>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</si>
  <si>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</si>
  <si>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</si>
  <si>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</si>
  <si>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</si>
  <si>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</si>
  <si>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</si>
  <si>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</si>
  <si>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</si>
  <si>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</si>
  <si>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</si>
  <si>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</si>
  <si>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</si>
  <si>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</si>
  <si>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</si>
  <si>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</si>
  <si>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</si>
  <si>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</si>
  <si>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</si>
  <si>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</si>
  <si>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</si>
  <si>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</si>
  <si>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</si>
  <si>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</si>
  <si>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</si>
  <si>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</si>
  <si>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</si>
  <si>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</si>
  <si>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</si>
  <si>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</si>
  <si>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</si>
  <si>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</si>
  <si>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</si>
  <si>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</si>
  <si>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</si>
  <si>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</si>
  <si>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</si>
  <si>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</si>
  <si>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</si>
  <si>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</si>
  <si>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</si>
  <si>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</si>
  <si>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</si>
  <si>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</si>
  <si>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</si>
  <si>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</si>
  <si>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</si>
  <si>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</si>
  <si>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</si>
  <si>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</si>
  <si>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</si>
  <si>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</si>
  <si>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</si>
  <si>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</si>
  <si>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</si>
  <si>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</si>
  <si>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</si>
  <si>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</si>
  <si>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</si>
  <si>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</si>
  <si>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</si>
  <si>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</si>
  <si>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</si>
  <si>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</si>
  <si>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</si>
  <si>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</si>
  <si>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</si>
  <si>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</si>
  <si>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</si>
  <si>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</si>
  <si>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</si>
  <si>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</si>
  <si>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</si>
  <si>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</si>
  <si>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</si>
  <si>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</si>
  <si>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</si>
  <si>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</si>
  <si>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</si>
  <si>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</si>
  <si>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</si>
  <si>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</si>
  <si>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</si>
  <si>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</si>
  <si>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</si>
  <si>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</si>
  <si>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</si>
  <si>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</si>
  <si>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</si>
  <si>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</si>
  <si>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</si>
  <si>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</si>
  <si>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</si>
  <si>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</si>
  <si>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</si>
  <si>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</si>
  <si>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</si>
  <si>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</si>
  <si>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</si>
  <si>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</si>
  <si>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</si>
  <si>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</si>
  <si>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</si>
  <si>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</si>
  <si>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</si>
  <si>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</si>
  <si>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</si>
  <si>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</si>
  <si>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</si>
  <si>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</si>
  <si>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</si>
  <si>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</si>
  <si>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</si>
  <si>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</si>
  <si>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</si>
  <si>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</si>
  <si>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</si>
  <si>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</si>
  <si>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</si>
  <si>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</si>
  <si>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</si>
  <si>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</si>
  <si>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</si>
  <si>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</si>
  <si>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</si>
  <si>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</si>
  <si>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</si>
  <si>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</si>
  <si>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</si>
  <si>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</si>
  <si>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</si>
  <si>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</si>
  <si>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</si>
  <si>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</si>
  <si>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</si>
  <si>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</si>
  <si>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</si>
  <si>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</si>
  <si>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</si>
  <si>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</si>
  <si>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</si>
  <si>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</si>
  <si>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</si>
  <si>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</si>
  <si>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</si>
  <si>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</si>
  <si>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</si>
  <si>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</si>
  <si>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</si>
  <si>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</si>
  <si>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</si>
  <si>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</si>
  <si>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</si>
  <si>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</si>
  <si>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</si>
  <si>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</si>
  <si>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</si>
  <si>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</si>
  <si>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</si>
  <si>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</si>
  <si>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</si>
  <si>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</si>
  <si>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</si>
  <si>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</si>
  <si>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</si>
  <si>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</si>
  <si>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</si>
  <si>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</si>
  <si>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</si>
  <si>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</si>
  <si>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</si>
  <si>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</si>
  <si>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</si>
  <si>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</si>
  <si>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</si>
  <si>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</si>
  <si>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</si>
  <si>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</si>
  <si>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</si>
  <si>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</si>
  <si>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</si>
  <si>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</si>
  <si>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</si>
  <si>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</si>
  <si>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</si>
  <si>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</si>
  <si>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</si>
  <si>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</si>
  <si>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</si>
  <si>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</si>
  <si>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</si>
  <si>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</si>
  <si>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</si>
  <si>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</si>
  <si>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</si>
  <si>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</si>
  <si>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</si>
  <si>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</si>
  <si>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</si>
  <si>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</si>
  <si>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</si>
  <si>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</si>
  <si>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</si>
  <si>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</si>
  <si>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</si>
  <si>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</si>
  <si>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</si>
  <si>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</si>
  <si>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</si>
  <si>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</si>
  <si>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</si>
  <si>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</si>
  <si>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</si>
  <si>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</si>
  <si>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</si>
  <si>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</si>
  <si>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</si>
  <si>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</si>
  <si>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</si>
  <si>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</si>
  <si>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</si>
  <si>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</si>
  <si>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</si>
  <si>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</si>
  <si>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</si>
  <si>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</si>
  <si>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</si>
  <si>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</si>
  <si>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</si>
  <si>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</si>
  <si>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</si>
  <si>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</si>
  <si>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</si>
  <si>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</si>
  <si>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</si>
  <si>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</si>
  <si>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</si>
  <si>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</si>
  <si>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</si>
  <si>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</si>
  <si>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</si>
  <si>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</si>
  <si>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</si>
  <si>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</si>
  <si>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</si>
  <si>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</si>
  <si>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</si>
  <si>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</si>
  <si>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</si>
  <si>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</si>
  <si>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</si>
  <si>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</si>
  <si>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</si>
  <si>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</si>
  <si>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</si>
  <si>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</si>
  <si>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</si>
  <si>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</si>
  <si>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</si>
  <si>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</si>
  <si>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</si>
  <si>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</si>
  <si>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</si>
  <si>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</si>
  <si>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</si>
  <si>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</si>
  <si>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</si>
  <si>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</si>
  <si>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</si>
  <si>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</si>
  <si>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</si>
  <si>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</si>
  <si>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</si>
  <si>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</si>
  <si>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</si>
  <si>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</si>
  <si>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</si>
  <si>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</si>
  <si>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</si>
  <si>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</si>
  <si>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</si>
  <si>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</si>
  <si>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</si>
  <si>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</si>
  <si>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</si>
  <si>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</si>
  <si>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</si>
  <si>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</si>
  <si>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</si>
  <si>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</si>
  <si>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</si>
  <si>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</si>
  <si>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</si>
  <si>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</si>
  <si>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</si>
  <si>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</si>
  <si>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</si>
  <si>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</si>
  <si>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</si>
  <si>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</si>
  <si>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</si>
  <si>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</si>
  <si>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</si>
  <si>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</si>
  <si>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</si>
  <si>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</si>
  <si>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</si>
  <si>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</si>
  <si>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</si>
  <si>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</si>
  <si>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</si>
  <si>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</si>
  <si>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</si>
  <si>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</si>
  <si>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</si>
  <si>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</si>
  <si>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</si>
  <si>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</si>
  <si>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</si>
  <si>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</si>
  <si>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</si>
  <si>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</si>
  <si>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</si>
  <si>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</si>
  <si>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</si>
  <si>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</si>
  <si>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</si>
  <si>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</si>
  <si>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</si>
  <si>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</si>
  <si>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</si>
  <si>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</si>
  <si>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</si>
  <si>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</si>
  <si>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</si>
  <si>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</si>
  <si>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</si>
  <si>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</si>
  <si>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</si>
  <si>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</si>
  <si>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</si>
  <si>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</si>
  <si>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</si>
  <si>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</si>
  <si>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</si>
  <si>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</si>
  <si>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</si>
  <si>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</si>
  <si>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</si>
  <si>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</si>
  <si>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</si>
  <si>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</si>
  <si>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</si>
  <si>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</si>
  <si>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</si>
  <si>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</si>
  <si>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</si>
  <si>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</si>
  <si>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</si>
  <si>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</si>
  <si>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</si>
  <si>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</si>
  <si>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</si>
  <si>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</si>
  <si>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</si>
  <si>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</si>
  <si>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</si>
  <si>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</si>
  <si>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</si>
  <si>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</si>
  <si>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</si>
  <si>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</si>
  <si>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</si>
  <si>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</si>
  <si>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</si>
  <si>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</si>
  <si>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</si>
  <si>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</si>
  <si>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</si>
  <si>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</si>
  <si>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</si>
  <si>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</si>
  <si>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</si>
  <si>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</si>
  <si>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</si>
  <si>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</si>
  <si>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</si>
  <si>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</si>
  <si>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</si>
  <si>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</si>
  <si>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</si>
  <si>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</si>
  <si>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</si>
  <si>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</si>
  <si>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</si>
  <si>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</si>
  <si>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</si>
  <si>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</si>
  <si>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</si>
  <si>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</si>
  <si>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</si>
  <si>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</si>
  <si>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</si>
  <si>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</si>
  <si>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</si>
  <si>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</si>
  <si>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</si>
  <si>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</si>
  <si>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</si>
  <si>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</si>
  <si>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</si>
  <si>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</si>
  <si>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</si>
  <si>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</si>
  <si>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</si>
  <si>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</si>
  <si>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</si>
  <si>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</si>
  <si>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</si>
  <si>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</si>
  <si>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</si>
  <si>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</si>
  <si>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</si>
  <si>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</si>
  <si>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</si>
  <si>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</si>
  <si>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</si>
  <si>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</si>
  <si>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</si>
  <si>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</si>
  <si>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</si>
  <si>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</si>
  <si>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</si>
  <si>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</si>
  <si>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</si>
  <si>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</si>
  <si>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</si>
  <si>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</si>
  <si>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</si>
  <si>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</si>
  <si>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</si>
  <si>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</si>
  <si>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</si>
  <si>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</si>
  <si>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</si>
  <si>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</si>
  <si>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</si>
  <si>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</si>
  <si>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</si>
  <si>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</si>
  <si>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</si>
  <si>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</si>
  <si>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</si>
  <si>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</si>
  <si>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</si>
  <si>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</si>
  <si>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</si>
  <si>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</si>
  <si>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</si>
  <si>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</si>
  <si>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</si>
  <si>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</si>
  <si>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</si>
  <si>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</si>
  <si>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</si>
  <si>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</si>
  <si>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</si>
  <si>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</si>
  <si>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</si>
  <si>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</si>
  <si>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</si>
  <si>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</si>
  <si>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</si>
  <si>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</si>
  <si>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</si>
  <si>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</si>
  <si>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</si>
  <si>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</si>
  <si>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</si>
  <si>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</si>
  <si>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</si>
  <si>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</si>
  <si>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</si>
  <si>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</si>
  <si>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</si>
  <si>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</si>
  <si>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</si>
  <si>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</si>
  <si>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</si>
  <si>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</si>
  <si>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</si>
  <si>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</si>
  <si>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</si>
  <si>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</si>
  <si>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</si>
  <si>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</si>
  <si>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</si>
  <si>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</si>
  <si>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</si>
  <si>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</si>
  <si>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</si>
  <si>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</si>
  <si>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</si>
  <si>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</si>
  <si>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</si>
  <si>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</si>
  <si>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</si>
  <si>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</si>
  <si>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</si>
  <si>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</si>
  <si>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</si>
  <si>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</si>
  <si>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</si>
  <si>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</si>
  <si>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</si>
  <si>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</si>
  <si>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</si>
  <si>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</si>
  <si>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</si>
  <si>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</si>
  <si>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</si>
  <si>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</si>
  <si>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</si>
  <si>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</si>
  <si>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</si>
  <si>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</si>
  <si>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</si>
  <si>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</si>
  <si>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</si>
  <si>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</si>
  <si>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</si>
  <si>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</si>
  <si>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</si>
  <si>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</si>
  <si>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</si>
  <si>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</si>
  <si>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</si>
  <si>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</si>
  <si>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</si>
  <si>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</si>
  <si>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</si>
  <si>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</si>
  <si>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</si>
  <si>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</si>
  <si>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</si>
  <si>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</si>
  <si>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</si>
  <si>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</si>
  <si>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</si>
  <si>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</si>
  <si>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</si>
  <si>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</si>
  <si>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</si>
  <si>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</si>
  <si>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</si>
  <si>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</si>
  <si>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</si>
  <si>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</si>
  <si>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</si>
  <si>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</si>
  <si>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</si>
  <si>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</si>
  <si>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</si>
  <si>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</si>
  <si>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</si>
  <si>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</si>
  <si>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</si>
  <si>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</si>
  <si>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</si>
  <si>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</si>
  <si>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</si>
  <si>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</si>
  <si>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</si>
  <si>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</si>
  <si>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</si>
  <si>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</si>
  <si>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</si>
  <si>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</si>
  <si>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</si>
  <si>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</si>
  <si>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</si>
  <si>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</si>
  <si>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</si>
  <si>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</si>
  <si>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</si>
  <si>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</si>
  <si>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</si>
  <si>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</si>
  <si>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</si>
  <si>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</si>
  <si>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</si>
  <si>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</si>
  <si>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</si>
  <si>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</si>
  <si>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</si>
  <si>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</si>
  <si>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</si>
  <si>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</si>
  <si>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</si>
  <si>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</si>
  <si>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</si>
  <si>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</si>
  <si>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</si>
  <si>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</si>
  <si>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</si>
  <si>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</si>
  <si>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</si>
  <si>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</si>
  <si>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</si>
  <si>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</si>
  <si>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</si>
  <si>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</si>
  <si>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</si>
  <si>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</si>
  <si>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</si>
  <si>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</si>
  <si>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</si>
  <si>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</si>
  <si>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</si>
  <si>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</si>
  <si>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</si>
  <si>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</si>
  <si>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</si>
  <si>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</si>
  <si>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</si>
  <si>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</si>
  <si>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</si>
  <si>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</si>
  <si>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</si>
  <si>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</si>
  <si>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</si>
  <si>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</si>
  <si>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</si>
  <si>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</si>
  <si>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</si>
  <si>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</si>
  <si>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</si>
  <si>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</si>
  <si>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</si>
  <si>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</si>
  <si>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</si>
  <si>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</si>
  <si>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</si>
  <si>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</si>
  <si>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</si>
  <si>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</si>
  <si>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</si>
  <si>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</si>
  <si>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</si>
  <si>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</si>
  <si>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</si>
  <si>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</si>
  <si>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</si>
  <si>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</si>
  <si>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</si>
  <si>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</si>
  <si>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</si>
  <si>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</si>
  <si>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</si>
  <si>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</si>
  <si>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</si>
  <si>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</si>
  <si>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</si>
  <si>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</si>
  <si>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</si>
  <si>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</si>
  <si>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</si>
  <si>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</si>
  <si>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</si>
  <si>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</si>
  <si>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</si>
  <si>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</si>
  <si>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</si>
  <si>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</si>
  <si>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</si>
  <si>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</si>
  <si>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</si>
  <si>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</si>
  <si>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</si>
  <si>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</si>
  <si>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</si>
  <si>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</si>
  <si>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</si>
  <si>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</si>
  <si>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</si>
  <si>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</si>
  <si>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</si>
  <si>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</si>
  <si>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</si>
  <si>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</si>
  <si>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</si>
  <si>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</si>
  <si>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</si>
  <si>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</si>
  <si>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</si>
  <si>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</si>
  <si>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</si>
  <si>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</si>
  <si>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</si>
  <si>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</si>
  <si>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</si>
  <si>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</si>
  <si>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</si>
  <si>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</si>
  <si>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</si>
  <si>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</si>
  <si>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</si>
  <si>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</si>
  <si>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</si>
  <si>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</si>
  <si>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</si>
  <si>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</si>
  <si>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</si>
  <si>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</si>
  <si>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</si>
  <si>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</si>
  <si>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</si>
  <si>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</si>
  <si>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</si>
  <si>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</si>
  <si>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</si>
  <si>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</si>
  <si>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</si>
  <si>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</si>
  <si>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</si>
  <si>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</si>
  <si>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</si>
  <si>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</si>
  <si>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</si>
  <si>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</si>
  <si>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</si>
  <si>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</si>
  <si>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</si>
  <si>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</si>
  <si>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</si>
  <si>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</si>
  <si>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</si>
  <si>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</si>
  <si>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</si>
  <si>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</si>
  <si>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</si>
  <si>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</si>
  <si>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</si>
  <si>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</si>
  <si>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</si>
  <si>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</si>
  <si>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</si>
  <si>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</si>
  <si>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</si>
  <si>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</si>
  <si>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</si>
  <si>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</si>
  <si>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</si>
  <si>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</si>
  <si>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</si>
  <si>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</si>
  <si>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</si>
  <si>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</si>
  <si>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</si>
  <si>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</si>
  <si>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</si>
  <si>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</si>
  <si>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</si>
  <si>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</si>
  <si>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</si>
  <si>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</si>
  <si>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</si>
  <si>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</si>
  <si>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</si>
  <si>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</si>
  <si>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</si>
  <si>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</si>
  <si>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</si>
  <si>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</si>
  <si>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</si>
  <si>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</si>
  <si>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</si>
  <si>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</si>
  <si>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</si>
  <si>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</si>
  <si>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</si>
  <si>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</si>
  <si>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</si>
  <si>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</si>
  <si>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</si>
  <si>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</si>
  <si>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</si>
  <si>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</si>
  <si>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</si>
  <si>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</si>
  <si>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</si>
  <si>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</si>
  <si>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</si>
  <si>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</si>
  <si>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</si>
  <si>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</si>
  <si>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</si>
  <si>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</si>
  <si>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</si>
  <si>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</si>
  <si>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</si>
  <si>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</si>
  <si>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</si>
  <si>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</si>
  <si>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</si>
  <si>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</si>
  <si>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</si>
  <si>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</si>
  <si>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</si>
  <si>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</si>
  <si>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</si>
  <si>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</si>
  <si>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</si>
  <si>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</si>
  <si>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</si>
  <si>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</si>
  <si>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</si>
  <si>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</si>
  <si>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</si>
  <si>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</si>
  <si>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</si>
  <si>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</si>
  <si>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</si>
  <si>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</si>
  <si>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</si>
  <si>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</si>
  <si>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</si>
  <si>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</si>
  <si>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</si>
  <si>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</si>
  <si>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</si>
  <si>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</si>
  <si>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</si>
  <si>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</si>
  <si>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</si>
  <si>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</si>
  <si>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</si>
  <si>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</si>
  <si>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</si>
  <si>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</si>
  <si>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</si>
  <si>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</si>
  <si>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</si>
  <si>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</si>
  <si>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</si>
  <si>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</si>
  <si>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</si>
  <si>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</si>
  <si>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</si>
  <si>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</si>
  <si>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</si>
  <si>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</si>
  <si>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</si>
  <si>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</si>
  <si>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</si>
  <si>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</si>
  <si>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</si>
  <si>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</si>
  <si>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</si>
  <si>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</si>
  <si>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</si>
  <si>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</si>
  <si>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</si>
  <si>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</si>
  <si>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</si>
  <si>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</si>
  <si>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</si>
  <si>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</si>
  <si>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</si>
  <si>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</si>
  <si>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</si>
  <si>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</si>
  <si>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</si>
  <si>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</si>
  <si>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</si>
  <si>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</si>
  <si>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</si>
  <si>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</si>
  <si>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</si>
  <si>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</si>
  <si>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</si>
  <si>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</si>
  <si>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</si>
  <si>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</si>
  <si>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</si>
  <si>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</si>
  <si>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</si>
  <si>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</si>
  <si>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</si>
  <si>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</si>
  <si>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</si>
  <si>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</si>
  <si>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</si>
  <si>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</si>
  <si>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</si>
  <si>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</si>
  <si>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</si>
  <si>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</si>
  <si>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</si>
  <si>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</si>
  <si>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</si>
  <si>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</si>
  <si>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</si>
  <si>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</si>
  <si>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</si>
  <si>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</si>
  <si>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</si>
  <si>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</si>
  <si>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</si>
  <si>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</si>
  <si>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</si>
  <si>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</si>
  <si>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</si>
  <si>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</si>
  <si>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</si>
  <si>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</si>
  <si>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</si>
  <si>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</si>
  <si>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</si>
  <si>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</si>
  <si>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</si>
  <si>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</si>
  <si>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</si>
  <si>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</si>
  <si>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</si>
  <si>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</si>
  <si>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</si>
  <si>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</si>
  <si>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</si>
  <si>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</si>
  <si>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</si>
  <si>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</si>
  <si>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</si>
  <si>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</si>
  <si>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</si>
  <si>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</si>
  <si>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</si>
  <si>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</si>
  <si>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</si>
  <si>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</si>
  <si>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</si>
  <si>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</si>
  <si>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</si>
  <si>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</si>
  <si>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</si>
  <si>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</si>
  <si>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</si>
  <si>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</si>
  <si>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</si>
  <si>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</si>
  <si>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</si>
  <si>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</si>
  <si>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</si>
  <si>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</si>
  <si>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</si>
  <si>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</si>
  <si>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</si>
  <si>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</si>
  <si>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</si>
  <si>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</si>
  <si>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</si>
  <si>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</si>
  <si>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</si>
  <si>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</si>
  <si>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</si>
  <si>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</si>
  <si>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</si>
  <si>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</si>
  <si>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</si>
  <si>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</si>
  <si>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</si>
  <si>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</si>
  <si>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</si>
  <si>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</si>
  <si>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</si>
  <si>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</si>
  <si>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</si>
  <si>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</si>
  <si>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</si>
  <si>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</si>
  <si>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</si>
  <si>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</si>
  <si>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</si>
  <si>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</si>
  <si>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</si>
  <si>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</si>
  <si>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</si>
  <si>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</si>
  <si>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</si>
  <si>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</si>
  <si>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</si>
  <si>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</si>
  <si>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</si>
  <si>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</si>
  <si>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</si>
  <si>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</si>
  <si>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</si>
  <si>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</si>
  <si>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</si>
  <si>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</si>
  <si>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</si>
  <si>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</si>
  <si>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</si>
  <si>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</si>
  <si>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</si>
  <si>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</si>
  <si>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</si>
  <si>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</si>
  <si>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</si>
  <si>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</si>
  <si>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</si>
  <si>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</si>
  <si>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</si>
  <si>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</si>
  <si>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</si>
  <si>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</si>
  <si>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</si>
  <si>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</si>
  <si>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</si>
  <si>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</si>
  <si>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</si>
  <si>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</si>
  <si>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</si>
  <si>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</si>
  <si>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</si>
  <si>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</si>
  <si>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</si>
  <si>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</si>
  <si>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</si>
  <si>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</si>
  <si>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</si>
  <si>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</si>
  <si>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</si>
  <si>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</si>
  <si>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</si>
  <si>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</si>
  <si>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</si>
  <si>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</si>
  <si>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</si>
  <si>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</si>
  <si>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</si>
  <si>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</si>
  <si>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</si>
  <si>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</si>
  <si>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</si>
  <si>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</si>
  <si>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</si>
  <si>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</si>
  <si>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</si>
  <si>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</si>
  <si>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</si>
  <si>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</si>
  <si>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</si>
  <si>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</si>
  <si>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</si>
  <si>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</si>
  <si>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</si>
  <si>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</si>
  <si>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</si>
  <si>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</si>
  <si>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</si>
  <si>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</si>
  <si>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</si>
  <si>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</si>
  <si>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</si>
  <si>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</si>
  <si>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</si>
  <si>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</si>
  <si>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</si>
  <si>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</si>
  <si>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</si>
  <si>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</si>
  <si>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</si>
  <si>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</si>
  <si>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</si>
  <si>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</si>
  <si>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</si>
  <si>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</si>
  <si>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</si>
  <si>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</si>
  <si>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</si>
  <si>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</si>
  <si>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</si>
  <si>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</si>
  <si>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</si>
  <si>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</si>
  <si>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</si>
  <si>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</si>
  <si>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</si>
  <si>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</si>
  <si>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</si>
  <si>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</si>
  <si>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</si>
  <si>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</si>
  <si>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</si>
  <si>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</si>
  <si>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</si>
  <si>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</si>
  <si>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</si>
  <si>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</si>
  <si>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</si>
  <si>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</si>
  <si>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</si>
  <si>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</si>
  <si>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</si>
  <si>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</si>
  <si>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</si>
  <si>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</si>
  <si>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</si>
  <si>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</si>
  <si>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</si>
  <si>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</si>
  <si>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</si>
  <si>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</si>
  <si>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</si>
  <si>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</si>
  <si>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</si>
  <si>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</si>
  <si>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</si>
  <si>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</si>
  <si>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</si>
  <si>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</si>
  <si>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</si>
  <si>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</si>
  <si>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</si>
  <si>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</si>
  <si>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</si>
  <si>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</si>
  <si>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</si>
  <si>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</si>
  <si>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</si>
  <si>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</si>
  <si>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</si>
  <si>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</si>
  <si>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</si>
  <si>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</si>
  <si>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</si>
  <si>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</si>
  <si>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</si>
  <si>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</si>
  <si>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</si>
  <si>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</si>
  <si>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</si>
  <si>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</si>
  <si>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</si>
  <si>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</si>
  <si>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</si>
  <si>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</si>
  <si>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</si>
  <si>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</si>
  <si>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</si>
  <si>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</si>
  <si>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</si>
  <si>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</si>
  <si>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</si>
  <si>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</si>
  <si>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</si>
  <si>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</si>
  <si>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</si>
  <si>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</si>
  <si>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</si>
  <si>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</si>
  <si>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</si>
  <si>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</si>
  <si>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</si>
  <si>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</si>
  <si>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</si>
  <si>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</si>
  <si>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</si>
  <si>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</si>
  <si>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</si>
  <si>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</si>
  <si>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</si>
  <si>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</si>
  <si>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</si>
  <si>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</si>
  <si>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</si>
  <si>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</si>
  <si>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</si>
  <si>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</si>
  <si>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</si>
  <si>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</si>
  <si>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</si>
  <si>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</si>
  <si>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</si>
  <si>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</si>
  <si>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</si>
  <si>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</si>
  <si>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</si>
  <si>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</si>
  <si>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</si>
  <si>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</si>
  <si>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</si>
  <si>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</si>
  <si>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</si>
  <si>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</si>
  <si>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</si>
  <si>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</si>
  <si>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</si>
  <si>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</si>
  <si>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</si>
  <si>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</si>
  <si>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</si>
  <si>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</si>
  <si>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</si>
  <si>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</si>
  <si>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</si>
  <si>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</si>
  <si>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</si>
  <si>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</si>
  <si>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</si>
  <si>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</si>
  <si>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</si>
  <si>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</si>
  <si>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</si>
  <si>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</si>
  <si>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</si>
  <si>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</si>
  <si>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</si>
  <si>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</si>
  <si>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</si>
  <si>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</si>
  <si>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</si>
  <si>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</si>
  <si>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</si>
  <si>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</si>
  <si>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</si>
  <si>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</si>
  <si>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</si>
  <si>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</si>
  <si>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</si>
  <si>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</si>
  <si>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</si>
  <si>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</si>
  <si>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</si>
  <si>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</si>
  <si>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</si>
  <si>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</si>
  <si>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</si>
  <si>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</si>
  <si>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</si>
  <si>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</si>
  <si>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</si>
  <si>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</si>
  <si>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</si>
  <si>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</si>
  <si>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</si>
  <si>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</si>
  <si>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</si>
  <si>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</si>
  <si>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</si>
  <si>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</si>
  <si>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</si>
  <si>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</si>
  <si>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</si>
  <si>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</si>
  <si>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</si>
  <si>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</si>
  <si>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</si>
  <si>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</si>
  <si>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</si>
  <si>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</si>
  <si>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</si>
  <si>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</si>
  <si>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</si>
  <si>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</si>
  <si>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</si>
  <si>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</si>
  <si>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</si>
  <si>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</si>
  <si>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</si>
  <si>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</si>
  <si>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</si>
  <si>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</si>
  <si>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</si>
  <si>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</si>
  <si>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</si>
  <si>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</si>
  <si>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</si>
  <si>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</si>
  <si>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</si>
  <si>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</si>
  <si>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</si>
  <si>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</si>
  <si>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</si>
  <si>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</si>
  <si>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</si>
  <si>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</si>
  <si>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</si>
  <si>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</si>
  <si>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</si>
  <si>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</si>
  <si>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</si>
  <si>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</si>
  <si>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</si>
  <si>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</si>
  <si>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</si>
  <si>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</si>
  <si>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</si>
  <si>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</si>
  <si>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</si>
  <si>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</si>
  <si>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</si>
  <si>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</si>
  <si>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</si>
  <si>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</si>
  <si>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</si>
  <si>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</si>
  <si>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</si>
  <si>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</si>
  <si>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</si>
  <si>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</si>
  <si>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</si>
  <si>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</si>
  <si>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</si>
  <si>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</si>
  <si>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</si>
  <si>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</si>
  <si>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</si>
  <si>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</si>
  <si>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</si>
  <si>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</si>
  <si>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</si>
  <si>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</si>
  <si>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</si>
  <si>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</si>
  <si>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</si>
  <si>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</si>
  <si>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</si>
  <si>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</si>
  <si>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</si>
  <si>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</si>
  <si>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</si>
  <si>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</si>
  <si>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</si>
  <si>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</si>
  <si>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</si>
  <si>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</si>
  <si>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</si>
  <si>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</si>
  <si>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</si>
  <si>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</si>
  <si>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</si>
  <si>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</si>
  <si>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</si>
  <si>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</si>
  <si>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</si>
  <si>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</si>
  <si>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</si>
  <si>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</si>
  <si>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</si>
  <si>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</si>
  <si>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</si>
  <si>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</si>
  <si>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</si>
  <si>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</si>
  <si>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</si>
  <si>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</si>
  <si>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</si>
  <si>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</si>
  <si>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</si>
  <si>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</si>
  <si>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</si>
  <si>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</si>
  <si>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</si>
  <si>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</si>
  <si>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</si>
  <si>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</si>
  <si>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</si>
  <si>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</si>
  <si>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</si>
  <si>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</si>
  <si>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</si>
  <si>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</si>
  <si>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</si>
  <si>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</si>
  <si>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</si>
  <si>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</si>
  <si>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</si>
  <si>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</si>
  <si>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</si>
  <si>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</si>
  <si>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</si>
  <si>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</si>
  <si>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</si>
  <si>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</si>
  <si>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</si>
  <si>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</si>
  <si>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</si>
  <si>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</si>
  <si>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</si>
  <si>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</si>
  <si>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</si>
  <si>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</si>
  <si>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</si>
  <si>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</si>
  <si>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</si>
  <si>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</si>
  <si>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</si>
  <si>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</si>
  <si>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</si>
  <si>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</si>
  <si>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</si>
  <si>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</si>
  <si>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</si>
  <si>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</si>
  <si>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</si>
  <si>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</si>
  <si>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</si>
  <si>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</si>
  <si>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</si>
  <si>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</si>
  <si>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</si>
  <si>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</si>
  <si>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</si>
  <si>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</si>
  <si>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</si>
  <si>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</si>
  <si>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</si>
  <si>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</si>
  <si>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</si>
  <si>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</si>
  <si>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</si>
  <si>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</si>
  <si>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</si>
  <si>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</si>
  <si>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</si>
  <si>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</si>
  <si>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</si>
  <si>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</si>
  <si>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</si>
  <si>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</si>
  <si>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</si>
  <si>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</si>
  <si>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</si>
  <si>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</si>
  <si>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</si>
  <si>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</si>
  <si>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</si>
  <si>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</si>
  <si>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</si>
  <si>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</si>
  <si>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</si>
  <si>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</si>
  <si>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</si>
  <si>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</si>
  <si>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</si>
  <si>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</si>
  <si>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</si>
  <si>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</si>
  <si>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</si>
  <si>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</si>
  <si>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</si>
  <si>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</si>
  <si>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</si>
  <si>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</si>
  <si>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</si>
  <si>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</si>
  <si>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</si>
  <si>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</si>
  <si>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</si>
  <si>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</si>
  <si>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</si>
  <si>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</si>
  <si>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</si>
  <si>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</si>
  <si>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</si>
  <si>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</si>
  <si>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</si>
  <si>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</si>
  <si>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</si>
  <si>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</si>
  <si>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</si>
  <si>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</si>
  <si>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</si>
  <si>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</si>
  <si>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</si>
  <si>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</si>
  <si>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</si>
  <si>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</si>
  <si>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</si>
  <si>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</si>
  <si>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</si>
  <si>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</si>
  <si>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</si>
  <si>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</si>
  <si>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</si>
  <si>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</si>
  <si>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</si>
  <si>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</si>
  <si>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</si>
  <si>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</si>
  <si>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</si>
  <si>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</si>
  <si>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</si>
  <si>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</si>
  <si>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</si>
  <si>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</si>
  <si>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</si>
  <si>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</si>
  <si>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</si>
  <si>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</si>
  <si>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</si>
  <si>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</si>
  <si>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</si>
  <si>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</si>
  <si>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</si>
  <si>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</si>
  <si>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</si>
  <si>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</si>
  <si>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</si>
  <si>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</si>
  <si>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</si>
  <si>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</si>
  <si>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</si>
  <si>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</si>
  <si>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</si>
  <si>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</si>
  <si>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</si>
  <si>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</si>
  <si>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</si>
  <si>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</si>
  <si>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</si>
  <si>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</si>
  <si>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</si>
  <si>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</si>
  <si>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</si>
  <si>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</si>
  <si>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</si>
  <si>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</si>
  <si>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</si>
  <si>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</si>
  <si>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</si>
  <si>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</si>
  <si>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</si>
  <si>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</si>
  <si>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</si>
  <si>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</si>
  <si>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</si>
  <si>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</si>
  <si>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</si>
  <si>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</si>
  <si>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</si>
  <si>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</si>
  <si>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</si>
  <si>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</si>
  <si>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</si>
  <si>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</si>
  <si>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</si>
  <si>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</si>
  <si>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</si>
  <si>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</si>
  <si>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</si>
  <si>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</si>
  <si>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</si>
  <si>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</si>
  <si>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</si>
  <si>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</si>
  <si>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</si>
  <si>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</si>
  <si>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</si>
  <si>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</si>
  <si>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</si>
  <si>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</si>
  <si>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</si>
  <si>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</si>
  <si>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</si>
  <si>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</si>
  <si>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</si>
  <si>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</si>
  <si>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</si>
  <si>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</si>
  <si>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</si>
  <si>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</si>
  <si>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</si>
  <si>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</si>
  <si>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</si>
  <si>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</si>
  <si>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</si>
  <si>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</si>
  <si>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</si>
  <si>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</si>
  <si>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</si>
  <si>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</si>
  <si>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</si>
  <si>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</si>
  <si>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</si>
  <si>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</si>
  <si>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</si>
  <si>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</si>
  <si>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</si>
  <si>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</si>
  <si>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</si>
  <si>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</si>
  <si>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</si>
  <si>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</si>
  <si>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</si>
  <si>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</si>
  <si>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</si>
  <si>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</si>
  <si>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</si>
  <si>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</si>
  <si>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</si>
  <si>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</si>
  <si>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</si>
  <si>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</si>
  <si>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</si>
  <si>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</si>
  <si>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</si>
  <si>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</si>
  <si>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</si>
  <si>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</si>
  <si>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</si>
  <si>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</si>
  <si>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</si>
  <si>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</si>
  <si>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</si>
  <si>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</si>
  <si>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</si>
  <si>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</si>
  <si>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</si>
  <si>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</si>
  <si>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</si>
  <si>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</si>
  <si>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</si>
  <si>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</si>
  <si>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</si>
  <si>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</si>
  <si>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</si>
  <si>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</si>
  <si>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</si>
  <si>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</si>
  <si>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</si>
  <si>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</si>
  <si>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</si>
  <si>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</si>
  <si>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</si>
  <si>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</si>
  <si>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</si>
  <si>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</si>
  <si>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</si>
  <si>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</si>
  <si>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</si>
  <si>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</si>
  <si>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</si>
  <si>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</si>
  <si>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</si>
  <si>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</si>
  <si>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</si>
  <si>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</si>
  <si>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</si>
  <si>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</si>
  <si>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</si>
  <si>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</si>
  <si>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</si>
  <si>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</si>
  <si>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</si>
  <si>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</si>
  <si>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</si>
  <si>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</si>
  <si>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</si>
  <si>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</si>
  <si>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</si>
  <si>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</si>
  <si>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</si>
  <si>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</si>
  <si>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</si>
  <si>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</si>
  <si>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</si>
  <si>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</si>
  <si>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</si>
  <si>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</si>
  <si>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</si>
  <si>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</si>
  <si>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</si>
  <si>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</si>
  <si>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</si>
  <si>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</si>
  <si>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</si>
  <si>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</si>
  <si>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</si>
  <si>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</si>
  <si>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</si>
  <si>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</si>
  <si>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</si>
  <si>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</si>
  <si>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</si>
  <si>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</si>
  <si>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</si>
  <si>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</si>
  <si>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</si>
  <si>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</si>
  <si>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</si>
  <si>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</si>
  <si>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</si>
  <si>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</si>
  <si>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</si>
  <si>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</si>
  <si>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</si>
  <si>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</si>
  <si>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</si>
  <si>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</si>
  <si>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</si>
  <si>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</si>
  <si>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</si>
  <si>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</si>
  <si>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</si>
  <si>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</si>
  <si>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</si>
  <si>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</si>
  <si>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</si>
  <si>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</si>
  <si>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</si>
  <si>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</si>
  <si>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</si>
  <si>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</si>
  <si>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</si>
  <si>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</si>
  <si>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</si>
  <si>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</si>
  <si>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</si>
  <si>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</si>
  <si>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</si>
  <si>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</si>
  <si>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</si>
  <si>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</si>
  <si>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</si>
  <si>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</si>
  <si>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</si>
  <si>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</si>
  <si>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</si>
  <si>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</si>
  <si>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</si>
  <si>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</si>
  <si>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</si>
  <si>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</si>
  <si>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</si>
  <si>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</si>
  <si>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</si>
  <si>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</si>
  <si>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</si>
  <si>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</si>
  <si>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</si>
  <si>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</si>
  <si>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</si>
  <si>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</si>
  <si>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</si>
  <si>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</si>
  <si>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</si>
  <si>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</si>
  <si>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</si>
  <si>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</si>
  <si>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</si>
  <si>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</si>
  <si>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</si>
  <si>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</si>
  <si>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</si>
  <si>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</si>
  <si>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</si>
  <si>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</si>
  <si>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</si>
  <si>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</si>
  <si>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</si>
  <si>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</si>
  <si>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</si>
  <si>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</si>
  <si>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</si>
  <si>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</si>
  <si>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</si>
  <si>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</si>
  <si>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</si>
  <si>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</si>
  <si>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</si>
  <si>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</si>
  <si>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</si>
  <si>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</si>
  <si>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</si>
  <si>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</si>
  <si>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</si>
  <si>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</si>
  <si>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</si>
  <si>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</si>
  <si>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</si>
  <si>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</si>
  <si>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</si>
  <si>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</si>
  <si>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</si>
  <si>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</si>
  <si>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</si>
  <si>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</si>
  <si>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</si>
  <si>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</si>
  <si>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</si>
  <si>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</si>
  <si>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</si>
  <si>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</si>
  <si>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</si>
  <si>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</si>
  <si>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</si>
  <si>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</si>
  <si>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</si>
  <si>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</si>
  <si>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</si>
  <si>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</si>
  <si>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</si>
  <si>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</si>
  <si>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</si>
  <si>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</si>
  <si>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</si>
  <si>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</si>
  <si>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</si>
  <si>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</si>
  <si>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</si>
  <si>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</si>
  <si>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</si>
  <si>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</si>
  <si>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</si>
  <si>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</si>
  <si>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</si>
  <si>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</si>
  <si>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</si>
  <si>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</si>
  <si>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</si>
  <si>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</si>
  <si>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</si>
  <si>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</si>
  <si>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</si>
  <si>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</si>
  <si>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</si>
  <si>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</si>
  <si>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</si>
  <si>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</si>
  <si>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</si>
  <si>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</si>
  <si>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</si>
  <si>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</si>
  <si>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</si>
  <si>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</si>
  <si>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</si>
  <si>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</si>
  <si>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</si>
  <si>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</si>
  <si>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</si>
  <si>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</si>
  <si>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</si>
  <si>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</si>
  <si>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</si>
  <si>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</si>
  <si>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</si>
  <si>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</si>
  <si>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</si>
  <si>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</si>
  <si>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</si>
  <si>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</si>
  <si>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</si>
  <si>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</si>
  <si>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</si>
  <si>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</si>
  <si>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</si>
  <si>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</si>
  <si>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</si>
  <si>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</si>
  <si>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</si>
  <si>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</si>
  <si>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</si>
  <si>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</si>
  <si>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</si>
  <si>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</si>
  <si>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</si>
  <si>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</si>
  <si>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</si>
  <si>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</si>
  <si>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</si>
  <si>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</si>
  <si>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</si>
  <si>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</si>
  <si>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</si>
  <si>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</si>
  <si>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</si>
  <si>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</si>
  <si>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</si>
  <si>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</si>
  <si>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</si>
  <si>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</si>
  <si>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</si>
  <si>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</si>
  <si>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</si>
  <si>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</si>
  <si>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</si>
  <si>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</si>
  <si>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</si>
  <si>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</si>
  <si>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</si>
  <si>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</si>
  <si>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</si>
  <si>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</si>
  <si>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</si>
  <si>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</si>
  <si>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</si>
  <si>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</si>
  <si>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</si>
  <si>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</si>
  <si>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</si>
  <si>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</si>
  <si>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</si>
  <si>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</si>
  <si>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</si>
  <si>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</si>
  <si>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</si>
  <si>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</si>
  <si>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</si>
  <si>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</si>
  <si>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</si>
  <si>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</si>
  <si>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</si>
  <si>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</si>
  <si>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</si>
  <si>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</si>
  <si>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</si>
  <si>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</si>
  <si>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</si>
  <si>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</si>
  <si>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</si>
  <si>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</si>
  <si>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</si>
  <si>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</si>
  <si>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</si>
  <si>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</si>
  <si>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</si>
  <si>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</si>
  <si>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</si>
  <si>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</si>
  <si>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</si>
  <si>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</si>
  <si>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</si>
  <si>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</si>
  <si>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</si>
  <si>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</si>
  <si>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</si>
  <si>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</si>
  <si>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</si>
  <si>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</si>
  <si>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</si>
  <si>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</si>
  <si>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</si>
  <si>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</si>
  <si>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</si>
  <si>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</si>
  <si>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</si>
  <si>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</si>
  <si>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</si>
  <si>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</si>
  <si>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</si>
  <si>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</si>
  <si>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</si>
  <si>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</si>
  <si>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</si>
  <si>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</si>
  <si>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</si>
  <si>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</si>
  <si>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</si>
  <si>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</si>
  <si>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</si>
  <si>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</si>
  <si>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</si>
  <si>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</si>
  <si>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</si>
  <si>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</si>
  <si>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</si>
  <si>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</si>
  <si>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</si>
  <si>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</si>
  <si>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</si>
  <si>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</si>
  <si>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</si>
  <si>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</si>
  <si>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</si>
  <si>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</si>
  <si>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</si>
  <si>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</si>
  <si>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</si>
  <si>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</si>
  <si>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</si>
  <si>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</si>
  <si>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</si>
  <si>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</si>
  <si>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</si>
  <si>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</si>
  <si>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</si>
  <si>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</si>
  <si>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</si>
  <si>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</si>
  <si>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</si>
  <si>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</si>
  <si>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</si>
  <si>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</si>
  <si>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</si>
  <si>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</si>
  <si>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</si>
  <si>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</si>
  <si>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</si>
  <si>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</si>
  <si>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</si>
  <si>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</si>
  <si>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</si>
  <si>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</si>
  <si>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</si>
  <si>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</si>
  <si>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</si>
  <si>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</si>
  <si>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</si>
  <si>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</si>
  <si>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</si>
  <si>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</si>
  <si>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</si>
  <si>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</si>
  <si>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</si>
  <si>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</si>
  <si>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</si>
  <si>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</si>
  <si>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</si>
  <si>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</si>
  <si>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</si>
  <si>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</si>
  <si>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</si>
  <si>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</si>
  <si>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</si>
  <si>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</si>
  <si>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</si>
  <si>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</si>
  <si>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</si>
  <si>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</si>
  <si>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</si>
  <si>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</si>
  <si>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</si>
  <si>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</si>
  <si>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</si>
  <si>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</si>
  <si>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</si>
  <si>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</si>
  <si>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</si>
  <si>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</si>
  <si>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</si>
  <si>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</si>
  <si>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</si>
  <si>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</si>
  <si>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</si>
  <si>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</si>
  <si>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</si>
  <si>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</si>
  <si>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</si>
  <si>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</si>
  <si>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</si>
  <si>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</si>
  <si>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</si>
  <si>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</si>
  <si>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</si>
  <si>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</si>
  <si>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</si>
  <si>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</si>
  <si>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</si>
  <si>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</si>
  <si>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</si>
  <si>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</si>
  <si>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</si>
  <si>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</si>
  <si>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</si>
  <si>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</si>
  <si>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</si>
  <si>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</si>
  <si>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</si>
  <si>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</si>
  <si>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</si>
  <si>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</si>
  <si>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</si>
  <si>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</si>
  <si>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</si>
  <si>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</si>
  <si>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</si>
  <si>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</si>
  <si>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</si>
  <si>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</si>
  <si>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</si>
  <si>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</si>
  <si>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</si>
  <si>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</si>
  <si>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</si>
  <si>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</si>
  <si>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</si>
  <si>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</si>
  <si>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</si>
  <si>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</si>
  <si>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</si>
  <si>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</si>
  <si>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</si>
  <si>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</si>
  <si>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</si>
  <si>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</si>
  <si>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</si>
  <si>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</si>
  <si>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</si>
  <si>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</si>
  <si>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</si>
  <si>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</si>
  <si>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</si>
  <si>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</si>
  <si>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</si>
  <si>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</si>
  <si>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</si>
  <si>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</si>
  <si>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</si>
  <si>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</si>
  <si>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</si>
  <si>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</si>
  <si>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</si>
  <si>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</si>
  <si>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</si>
  <si>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</si>
  <si>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</si>
  <si>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</si>
  <si>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</si>
  <si>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</si>
  <si>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</si>
  <si>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</si>
  <si>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</si>
  <si>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</si>
  <si>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</si>
  <si>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</si>
  <si>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</si>
  <si>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</si>
  <si>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</si>
  <si>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</si>
  <si>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</si>
  <si>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</si>
  <si>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</si>
  <si>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</si>
  <si>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</si>
  <si>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</si>
  <si>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</si>
  <si>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</si>
  <si>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</si>
  <si>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</si>
  <si>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</si>
  <si>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</si>
  <si>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</si>
  <si>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</si>
  <si>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</si>
  <si>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</si>
  <si>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</si>
  <si>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</si>
  <si>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</si>
  <si>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</si>
  <si>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</si>
  <si>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</si>
  <si>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</si>
  <si>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</si>
  <si>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</si>
  <si>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</si>
  <si>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</si>
  <si>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</si>
  <si>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</si>
  <si>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</si>
  <si>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</si>
  <si>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</si>
  <si>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</si>
  <si>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</si>
  <si>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</si>
  <si>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</si>
  <si>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</si>
  <si>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</si>
  <si>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</si>
  <si>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</si>
  <si>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</si>
  <si>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</si>
  <si>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</si>
  <si>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</si>
  <si>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</si>
  <si>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</si>
  <si>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</si>
  <si>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</si>
  <si>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</si>
  <si>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</si>
  <si>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</si>
  <si>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</si>
  <si>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</si>
  <si>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</si>
  <si>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</si>
  <si>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</si>
  <si>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</si>
  <si>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</si>
  <si>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</si>
  <si>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</si>
  <si>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</si>
  <si>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</si>
  <si>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</si>
  <si>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</si>
  <si>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</si>
  <si>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</si>
  <si>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</si>
  <si>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</si>
  <si>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</si>
  <si>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</si>
  <si>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</si>
  <si>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</si>
  <si>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</si>
  <si>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</si>
  <si>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</si>
  <si>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</si>
  <si>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</si>
  <si>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</si>
  <si>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</si>
  <si>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</si>
  <si>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</si>
  <si>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</si>
  <si>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</si>
  <si>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</si>
  <si>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</si>
  <si>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</si>
  <si>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</si>
  <si>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</si>
  <si>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</si>
  <si>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</si>
  <si>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</si>
  <si>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</si>
  <si>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</si>
  <si>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</si>
  <si>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</si>
  <si>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</si>
  <si>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</si>
  <si>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</si>
  <si>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</si>
  <si>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</si>
  <si>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</si>
  <si>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</si>
  <si>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</si>
  <si>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</si>
  <si>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</si>
  <si>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</si>
  <si>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</si>
  <si>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</si>
  <si>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</si>
  <si>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</si>
  <si>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</si>
  <si>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</si>
  <si>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</si>
  <si>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</si>
  <si>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</si>
  <si>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</si>
  <si>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</si>
  <si>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</si>
  <si>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</si>
  <si>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</si>
  <si>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</si>
  <si>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</si>
  <si>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</si>
  <si>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</si>
  <si>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</si>
  <si>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</si>
  <si>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</si>
  <si>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</si>
  <si>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</si>
  <si>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</si>
  <si>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</si>
  <si>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</si>
  <si>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</si>
  <si>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</si>
  <si>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</si>
  <si>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</si>
  <si>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</si>
  <si>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</si>
  <si>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</si>
  <si>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</si>
  <si>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</si>
  <si>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</si>
  <si>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</si>
  <si>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</si>
  <si>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</si>
  <si>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</si>
  <si>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</si>
  <si>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</si>
  <si>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</si>
  <si>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</si>
  <si>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</si>
  <si>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</si>
  <si>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</si>
  <si>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</si>
  <si>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</si>
  <si>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</si>
  <si>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</si>
  <si>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</si>
  <si>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</si>
  <si>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</si>
  <si>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</si>
  <si>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</si>
  <si>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</si>
  <si>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</si>
  <si>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</si>
  <si>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</si>
  <si>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</si>
  <si>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</si>
  <si>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</si>
  <si>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</si>
  <si>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</si>
  <si>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</si>
  <si>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</si>
  <si>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</si>
  <si>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</si>
  <si>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</si>
  <si>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</si>
  <si>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</si>
  <si>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</si>
  <si>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</si>
  <si>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</si>
  <si>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</si>
  <si>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</si>
  <si>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</si>
  <si>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</si>
  <si>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</si>
  <si>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</si>
  <si>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</si>
  <si>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</si>
  <si>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</si>
  <si>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</si>
  <si>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</si>
  <si>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</si>
  <si>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</si>
  <si>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</si>
  <si>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</si>
  <si>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</si>
  <si>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</si>
  <si>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</si>
  <si>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</si>
  <si>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</si>
  <si>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</si>
  <si>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</si>
  <si>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</si>
  <si>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</si>
  <si>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</si>
  <si>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</si>
  <si>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</si>
  <si>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</si>
  <si>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</si>
  <si>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</si>
  <si>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</si>
  <si>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</si>
  <si>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</si>
  <si>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</si>
  <si>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</si>
  <si>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</si>
  <si>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</si>
  <si>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</si>
  <si>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</si>
  <si>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</si>
  <si>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</si>
  <si>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</si>
  <si>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</si>
  <si>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</si>
  <si>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</si>
  <si>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</si>
  <si>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</si>
  <si>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</si>
  <si>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</si>
  <si>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</si>
  <si>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</si>
  <si>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</si>
  <si>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</si>
  <si>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</si>
  <si>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</si>
  <si>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</si>
  <si>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</si>
  <si>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</si>
  <si>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</si>
  <si>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</si>
  <si>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</si>
  <si>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</si>
  <si>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</si>
  <si>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</si>
  <si>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</si>
  <si>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</si>
  <si>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</si>
  <si>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</si>
  <si>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</si>
  <si>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</si>
  <si>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</si>
  <si>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</si>
  <si>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</si>
  <si>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</si>
  <si>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</si>
  <si>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</si>
  <si>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</si>
  <si>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</si>
  <si>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</si>
  <si>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</si>
  <si>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</si>
  <si>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</si>
  <si>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</si>
  <si>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</si>
  <si>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</si>
  <si>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</si>
  <si>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</si>
  <si>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</si>
  <si>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</si>
  <si>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</si>
  <si>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</si>
  <si>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</si>
  <si>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</si>
  <si>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</si>
  <si>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</si>
  <si>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</si>
  <si>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</si>
  <si>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</si>
  <si>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</si>
  <si>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</si>
  <si>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</si>
  <si>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</si>
  <si>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</si>
  <si>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</si>
  <si>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</si>
  <si>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</si>
  <si>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</si>
  <si>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</si>
  <si>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</si>
  <si>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</si>
  <si>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</si>
  <si>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</si>
  <si>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</si>
  <si>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</si>
  <si>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</si>
  <si>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</si>
  <si>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</si>
  <si>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</si>
  <si>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</si>
  <si>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</si>
  <si>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</si>
  <si>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</si>
  <si>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</si>
  <si>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</si>
  <si>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</si>
  <si>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</si>
  <si>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</si>
  <si>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</si>
  <si>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</si>
  <si>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</si>
  <si>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</si>
  <si>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</si>
  <si>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</si>
  <si>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</si>
  <si>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</si>
  <si>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</si>
  <si>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</si>
  <si>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</si>
  <si>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</si>
  <si>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</si>
  <si>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</si>
  <si>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</si>
  <si>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</si>
  <si>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</si>
  <si>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</si>
  <si>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</si>
  <si>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</si>
  <si>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</si>
  <si>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</si>
  <si>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</si>
  <si>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</si>
  <si>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</si>
  <si>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</si>
  <si>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</si>
  <si>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</si>
  <si>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</si>
  <si>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</si>
  <si>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</si>
  <si>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</si>
  <si>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</si>
  <si>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</si>
  <si>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</si>
  <si>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</si>
  <si>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</si>
  <si>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</si>
  <si>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</si>
  <si>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</si>
  <si>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</si>
  <si>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</si>
  <si>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</si>
  <si>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</si>
  <si>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</si>
  <si>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</si>
  <si>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</si>
  <si>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</si>
  <si>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</si>
  <si>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</si>
  <si>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</si>
  <si>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</si>
  <si>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</si>
  <si>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</si>
  <si>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</si>
  <si>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</si>
  <si>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</si>
  <si>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</si>
  <si>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</si>
  <si>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</si>
  <si>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</si>
  <si>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</si>
  <si>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</si>
  <si>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</si>
  <si>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</si>
  <si>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</si>
  <si>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</si>
  <si>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</si>
  <si>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</si>
  <si>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</si>
  <si>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</si>
  <si>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</si>
  <si>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</si>
  <si>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</si>
  <si>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</si>
  <si>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</si>
  <si>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</si>
  <si>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</si>
  <si>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</si>
  <si>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</si>
  <si>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</si>
  <si>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</si>
  <si>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</si>
  <si>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</si>
  <si>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</si>
  <si>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</si>
  <si>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</si>
  <si>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</si>
  <si>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</si>
  <si>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</si>
  <si>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</si>
  <si>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</si>
  <si>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</si>
  <si>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</si>
  <si>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</si>
  <si>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</si>
  <si>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</si>
  <si>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</si>
  <si>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</si>
  <si>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</si>
  <si>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</si>
  <si>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</si>
  <si>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</si>
  <si>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</si>
  <si>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</si>
  <si>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</si>
  <si>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</si>
  <si>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</si>
  <si>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</si>
  <si>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</si>
  <si>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</si>
  <si>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</si>
  <si>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</si>
  <si>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</si>
  <si>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</si>
  <si>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</si>
  <si>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</si>
  <si>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</si>
  <si>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</si>
  <si>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</si>
  <si>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</si>
  <si>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</si>
  <si>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</si>
  <si>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</si>
  <si>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</si>
  <si>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</si>
  <si>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</si>
  <si>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</si>
  <si>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</si>
  <si>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</si>
  <si>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</si>
  <si>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</si>
  <si>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</si>
  <si>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</si>
  <si>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</si>
  <si>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</si>
  <si>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</si>
  <si>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</si>
  <si>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</si>
  <si>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</si>
  <si>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</si>
  <si>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</si>
  <si>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</si>
  <si>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</si>
  <si>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</si>
  <si>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</si>
  <si>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</si>
  <si>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</si>
  <si>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</si>
  <si>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</si>
  <si>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</si>
  <si>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</si>
  <si>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</si>
  <si>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</si>
  <si>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</si>
  <si>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</si>
  <si>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</si>
  <si>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</si>
  <si>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</si>
  <si>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</si>
  <si>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</si>
  <si>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</si>
  <si>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</si>
  <si>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</si>
  <si>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</si>
  <si>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</si>
  <si>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</si>
  <si>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</si>
  <si>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</si>
  <si>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</si>
  <si>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</si>
  <si>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</si>
  <si>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</si>
  <si>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</si>
  <si>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</si>
  <si>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</si>
  <si>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</si>
  <si>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</si>
  <si>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</si>
  <si>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</si>
  <si>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</si>
  <si>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</si>
  <si>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</si>
  <si>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</si>
  <si>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</si>
  <si>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</si>
  <si>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</si>
  <si>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</si>
  <si>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</si>
  <si>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</si>
  <si>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</si>
  <si>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</si>
  <si>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</si>
  <si>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</si>
  <si>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</si>
  <si>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</si>
  <si>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</si>
  <si>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</si>
  <si>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</si>
  <si>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</si>
  <si>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</si>
  <si>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</si>
  <si>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</si>
  <si>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</si>
  <si>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</si>
  <si>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</si>
  <si>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</si>
  <si>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</si>
  <si>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</si>
  <si>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</si>
  <si>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</si>
  <si>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</si>
  <si>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</si>
  <si>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</si>
  <si>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</si>
  <si>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</si>
  <si>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</si>
  <si>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</si>
  <si>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</si>
  <si>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</si>
  <si>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</si>
  <si>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</si>
  <si>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</si>
  <si>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</si>
  <si>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</si>
  <si>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</si>
  <si>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</si>
  <si>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</si>
  <si>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</si>
  <si>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</si>
  <si>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</si>
  <si>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</si>
  <si>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</si>
  <si>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</si>
  <si>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</si>
  <si>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</si>
  <si>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</si>
  <si>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</si>
  <si>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</si>
  <si>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</si>
  <si>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</si>
  <si>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</si>
  <si>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</si>
  <si>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</si>
  <si>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</si>
  <si>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</si>
  <si>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</si>
  <si>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</si>
  <si>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</si>
  <si>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</si>
  <si>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</si>
  <si>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</si>
  <si>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</si>
  <si>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</si>
  <si>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</si>
  <si>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</si>
  <si>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</si>
  <si>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</si>
  <si>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</si>
  <si>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</si>
  <si>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</si>
  <si>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</si>
  <si>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</si>
  <si>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</si>
  <si>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</si>
  <si>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</si>
  <si>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</si>
  <si>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</si>
  <si>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</si>
  <si>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</si>
  <si>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</si>
  <si>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</si>
  <si>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</si>
  <si>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</si>
  <si>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</si>
  <si>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</si>
  <si>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</si>
  <si>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</si>
  <si>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</si>
  <si>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</si>
  <si>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</si>
  <si>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</si>
  <si>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</si>
  <si>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</si>
  <si>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</si>
  <si>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</si>
  <si>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</si>
  <si>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</si>
  <si>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</si>
  <si>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</si>
  <si>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</si>
  <si>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</si>
  <si>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</si>
  <si>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</si>
  <si>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</si>
  <si>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</si>
  <si>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</si>
  <si>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</si>
  <si>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</si>
  <si>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</si>
  <si>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</si>
  <si>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</si>
  <si>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</si>
  <si>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</si>
  <si>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</si>
  <si>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</si>
  <si>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</si>
  <si>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</si>
  <si>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</si>
  <si>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</si>
  <si>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</si>
  <si>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</si>
  <si>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</si>
  <si>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</si>
  <si>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</si>
  <si>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</si>
  <si>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</si>
  <si>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</si>
  <si>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</si>
  <si>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</si>
  <si>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</si>
  <si>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</si>
  <si>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</si>
  <si>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</si>
  <si>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</si>
  <si>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</si>
  <si>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</si>
  <si>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</si>
  <si>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</si>
  <si>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</si>
  <si>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</si>
  <si>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</si>
  <si>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</si>
  <si>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</si>
  <si>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</si>
  <si>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</si>
  <si>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</si>
  <si>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</si>
  <si>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</si>
  <si>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</si>
  <si>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</si>
  <si>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</si>
  <si>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</si>
  <si>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</si>
  <si>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</si>
  <si>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</si>
  <si>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</si>
  <si>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</si>
  <si>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</si>
  <si>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</si>
  <si>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</si>
  <si>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</si>
  <si>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</si>
  <si>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</si>
  <si>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</si>
  <si>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</si>
  <si>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</si>
  <si>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</si>
  <si>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</si>
  <si>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</si>
  <si>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</si>
  <si>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</si>
  <si>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</si>
  <si>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</si>
  <si>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</si>
  <si>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</si>
  <si>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</si>
  <si>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</si>
  <si>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</si>
  <si>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</si>
  <si>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</si>
  <si>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</si>
  <si>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</si>
  <si>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</si>
  <si>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</si>
  <si>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</si>
  <si>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</si>
  <si>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</si>
  <si>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</si>
  <si>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</si>
  <si>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</si>
  <si>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</si>
  <si>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</si>
  <si>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</si>
  <si>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</si>
  <si>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</si>
  <si>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</si>
  <si>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</si>
  <si>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</si>
  <si>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</si>
  <si>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</si>
  <si>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</si>
  <si>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</si>
  <si>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</si>
  <si>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</si>
  <si>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</si>
  <si>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</si>
  <si>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</si>
  <si>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</si>
  <si>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</si>
  <si>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</si>
  <si>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</si>
  <si>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</si>
  <si>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</si>
  <si>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</si>
  <si>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</si>
  <si>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</si>
  <si>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</si>
  <si>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</si>
  <si>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</si>
  <si>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</si>
  <si>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</si>
  <si>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</si>
  <si>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</si>
  <si>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</si>
  <si>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</si>
  <si>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</si>
  <si>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</si>
  <si>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</si>
  <si>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</si>
  <si>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</si>
  <si>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</si>
  <si>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</si>
  <si>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</si>
  <si>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</si>
  <si>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</si>
  <si>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</si>
  <si>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</si>
  <si>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</si>
  <si>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</si>
  <si>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</si>
  <si>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</si>
  <si>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</si>
  <si>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</si>
  <si>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</si>
  <si>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</si>
  <si>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</si>
  <si>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</si>
  <si>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</si>
  <si>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</si>
  <si>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</si>
  <si>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</si>
  <si>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</si>
  <si>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</si>
  <si>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</si>
  <si>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</si>
  <si>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</si>
  <si>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</si>
  <si>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</si>
  <si>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</si>
  <si>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</si>
  <si>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</si>
  <si>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</si>
  <si>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</si>
  <si>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</si>
  <si>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</si>
  <si>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</si>
  <si>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</si>
  <si>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</si>
  <si>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</si>
  <si>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</si>
  <si>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</si>
  <si>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</si>
  <si>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</si>
  <si>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</si>
  <si>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</si>
  <si>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</si>
  <si>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</si>
  <si>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</si>
  <si>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</si>
  <si>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</si>
  <si>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</si>
  <si>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</si>
  <si>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</si>
  <si>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</si>
  <si>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</si>
  <si>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</si>
  <si>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</si>
  <si>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</si>
  <si>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</si>
  <si>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</si>
  <si>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</si>
  <si>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</si>
  <si>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</si>
  <si>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</si>
  <si>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</si>
  <si>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</si>
  <si>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</si>
  <si>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</si>
  <si>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</si>
  <si>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</si>
  <si>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</si>
  <si>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</si>
  <si>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</si>
  <si>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</si>
  <si>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</si>
  <si>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</si>
  <si>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</si>
  <si>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</si>
  <si>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</si>
  <si>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</si>
  <si>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</si>
  <si>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</si>
  <si>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</si>
  <si>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</si>
  <si>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</si>
  <si>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</si>
  <si>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</si>
  <si>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</si>
  <si>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</si>
  <si>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</si>
  <si>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</si>
  <si>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</si>
  <si>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</si>
  <si>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</si>
  <si>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</si>
  <si>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</si>
  <si>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</si>
  <si>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</si>
  <si>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</si>
  <si>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</si>
  <si>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</si>
  <si>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</si>
  <si>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</si>
  <si>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</si>
  <si>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</si>
  <si>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</si>
  <si>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</si>
  <si>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</si>
  <si>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</si>
  <si>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</si>
  <si>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</si>
  <si>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</si>
  <si>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</si>
  <si>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</si>
  <si>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</si>
  <si>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</si>
  <si>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</si>
  <si>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</si>
  <si>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</si>
  <si>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</si>
  <si>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</si>
  <si>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</si>
  <si>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</si>
  <si>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</si>
  <si>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</si>
  <si>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</si>
  <si>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</si>
  <si>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</si>
  <si>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</si>
  <si>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</si>
  <si>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</si>
  <si>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</si>
  <si>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</si>
  <si>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</si>
  <si>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</si>
  <si>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</si>
  <si>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</si>
  <si>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</si>
  <si>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</si>
  <si>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</si>
  <si>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</si>
  <si>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</si>
  <si>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</si>
  <si>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</si>
  <si>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</si>
  <si>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</si>
  <si>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</si>
  <si>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</si>
  <si>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</si>
  <si>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</si>
  <si>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</si>
  <si>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</si>
  <si>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</si>
  <si>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</si>
  <si>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</si>
  <si>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</si>
  <si>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</si>
  <si>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</si>
  <si>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</si>
  <si>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</si>
  <si>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</si>
  <si>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</si>
  <si>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</si>
  <si>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</si>
  <si>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</si>
  <si>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</si>
  <si>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</si>
  <si>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</si>
  <si>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</si>
  <si>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</si>
  <si>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</si>
  <si>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</si>
  <si>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</si>
  <si>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</si>
  <si>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</si>
  <si>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</si>
  <si>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</si>
  <si>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</si>
  <si>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</si>
  <si>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</si>
  <si>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</si>
  <si>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</si>
  <si>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</si>
  <si>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</si>
  <si>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</si>
  <si>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</si>
  <si>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</si>
  <si>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</si>
  <si>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</si>
  <si>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</si>
  <si>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</si>
  <si>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</si>
  <si>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</si>
  <si>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</si>
  <si>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</si>
  <si>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</si>
  <si>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</si>
  <si>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</si>
  <si>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</si>
  <si>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</si>
  <si>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</si>
  <si>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</si>
  <si>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</si>
  <si>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</si>
  <si>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</si>
  <si>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</si>
  <si>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</si>
  <si>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</si>
  <si>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</si>
  <si>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</si>
  <si>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</si>
  <si>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</si>
  <si>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</si>
  <si>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</si>
  <si>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</si>
  <si>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</si>
  <si>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</si>
  <si>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</si>
  <si>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</si>
  <si>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</si>
  <si>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</si>
  <si>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</si>
  <si>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</si>
  <si>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</si>
  <si>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</si>
  <si>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</si>
  <si>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</si>
  <si>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</si>
  <si>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</si>
  <si>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</si>
  <si>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</si>
  <si>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</si>
  <si>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</si>
  <si>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</si>
  <si>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</si>
  <si>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</si>
  <si>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</si>
  <si>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</si>
  <si>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</si>
  <si>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</si>
  <si>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</si>
  <si>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</si>
  <si>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</si>
  <si>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</si>
  <si>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</si>
  <si>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</si>
  <si>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</si>
  <si>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</si>
  <si>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</si>
  <si>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</si>
  <si>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</si>
  <si>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</si>
  <si>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</si>
  <si>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</si>
  <si>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</si>
  <si>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</si>
  <si>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</si>
  <si>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</si>
  <si>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</si>
  <si>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</si>
  <si>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</si>
  <si>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</si>
  <si>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</si>
  <si>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</si>
  <si>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</si>
  <si>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</si>
  <si>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</si>
  <si>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</si>
  <si>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</si>
  <si>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</si>
  <si>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</si>
  <si>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</si>
  <si>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</si>
  <si>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</si>
  <si>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</si>
  <si>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</si>
  <si>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</si>
  <si>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</si>
  <si>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</si>
  <si>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</si>
  <si>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</si>
  <si>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</si>
  <si>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</si>
  <si>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</si>
  <si>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</si>
  <si>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</si>
  <si>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</si>
  <si>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</si>
  <si>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</si>
  <si>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</si>
  <si>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</si>
  <si>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</si>
  <si>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</si>
  <si>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</si>
  <si>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</si>
  <si>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</si>
  <si>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</si>
  <si>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</si>
  <si>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</si>
  <si>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</si>
  <si>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</si>
  <si>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</si>
  <si>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</si>
  <si>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</si>
  <si>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</si>
  <si>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</si>
  <si>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</si>
  <si>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</si>
  <si>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</si>
  <si>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</si>
  <si>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</si>
  <si>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</si>
  <si>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</si>
  <si>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</si>
  <si>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</si>
  <si>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</si>
  <si>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</si>
  <si>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</si>
  <si>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</si>
  <si>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</si>
  <si>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</si>
  <si>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</si>
  <si>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</si>
  <si>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</si>
  <si>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</si>
  <si>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</si>
  <si>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</si>
  <si>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</si>
  <si>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</si>
  <si>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</si>
  <si>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</si>
  <si>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</si>
  <si>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</si>
  <si>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</si>
  <si>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</si>
  <si>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</si>
  <si>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</si>
  <si>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</si>
  <si>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</si>
  <si>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</si>
  <si>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</si>
  <si>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</si>
  <si>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</si>
  <si>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</si>
  <si>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</si>
  <si>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</si>
  <si>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</si>
  <si>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</si>
  <si>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</si>
  <si>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</si>
  <si>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</si>
  <si>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</si>
  <si>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</si>
  <si>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</si>
  <si>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</si>
  <si>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</si>
  <si>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</si>
  <si>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</si>
  <si>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</si>
  <si>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</si>
  <si>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</si>
  <si>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</si>
  <si>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</si>
  <si>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</si>
  <si>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</si>
  <si>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</si>
  <si>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</si>
  <si>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</si>
  <si>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</si>
  <si>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</si>
  <si>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</si>
  <si>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</si>
  <si>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</si>
  <si>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</si>
  <si>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</si>
  <si>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</si>
  <si>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</si>
  <si>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</si>
  <si>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</si>
  <si>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</si>
  <si>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</si>
  <si>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</si>
  <si>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</si>
  <si>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</si>
  <si>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</si>
  <si>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</si>
  <si>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</si>
  <si>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</si>
  <si>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</si>
  <si>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</si>
  <si>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</si>
  <si>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</si>
  <si>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</si>
  <si>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</si>
  <si>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</si>
  <si>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</si>
  <si>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</si>
  <si>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</si>
  <si>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</si>
  <si>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</si>
  <si>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</si>
  <si>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</si>
  <si>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</si>
  <si>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</si>
  <si>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</si>
  <si>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</si>
  <si>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</si>
  <si>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</si>
  <si>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</si>
  <si>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</si>
  <si>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</si>
  <si>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</si>
  <si>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</si>
  <si>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</si>
  <si>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</si>
  <si>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</si>
  <si>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</si>
  <si>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</si>
  <si>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</si>
  <si>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</si>
  <si>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</si>
  <si>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</si>
  <si>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</si>
  <si>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</si>
  <si>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</si>
  <si>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</si>
  <si>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</si>
  <si>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</si>
  <si>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</si>
  <si>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</si>
  <si>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</si>
  <si>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</si>
  <si>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</si>
  <si>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</si>
  <si>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</si>
  <si>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</si>
  <si>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</si>
  <si>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</si>
  <si>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</si>
  <si>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</si>
  <si>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</si>
  <si>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</si>
  <si>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</si>
  <si>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</si>
  <si>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</si>
  <si>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</si>
  <si>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</si>
  <si>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</si>
  <si>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</si>
  <si>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</si>
  <si>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</si>
  <si>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</si>
  <si>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</si>
  <si>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</si>
  <si>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</si>
  <si>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</si>
  <si>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</si>
  <si>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</si>
  <si>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</si>
  <si>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</si>
  <si>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</si>
  <si>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</si>
  <si>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</si>
  <si>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</si>
  <si>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</si>
  <si>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</si>
  <si>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</si>
  <si>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</si>
  <si>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</si>
  <si>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</si>
  <si>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</si>
  <si>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</si>
  <si>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</si>
  <si>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</si>
  <si>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</si>
  <si>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</si>
  <si>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</si>
  <si>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</si>
  <si>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</si>
  <si>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</si>
  <si>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</si>
  <si>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</si>
  <si>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</si>
  <si>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</si>
  <si>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</si>
  <si>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</si>
  <si>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</si>
  <si>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</si>
  <si>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</si>
  <si>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</si>
  <si>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</si>
  <si>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</si>
  <si>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</si>
  <si>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</si>
  <si>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</si>
  <si>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</si>
  <si>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</si>
  <si>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</si>
  <si>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</si>
  <si>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</si>
  <si>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</si>
  <si>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</si>
  <si>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</si>
  <si>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</si>
  <si>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</si>
  <si>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</si>
  <si>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</si>
  <si>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</si>
  <si>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</si>
  <si>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</si>
  <si>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</si>
  <si>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</si>
  <si>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</si>
  <si>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</si>
  <si>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</si>
  <si>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</si>
  <si>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</si>
  <si>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</si>
  <si>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</si>
  <si>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</si>
  <si>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</si>
  <si>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</si>
  <si>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</si>
  <si>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</si>
  <si>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</si>
  <si>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</si>
  <si>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</si>
  <si>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</si>
  <si>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</si>
  <si>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</si>
  <si>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</si>
  <si>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</si>
  <si>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</si>
  <si>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</si>
  <si>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</si>
  <si>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</si>
  <si>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</si>
  <si>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</si>
  <si>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</si>
  <si>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</si>
  <si>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</si>
  <si>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</si>
  <si>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</si>
  <si>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</si>
  <si>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</si>
  <si>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</si>
  <si>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</si>
  <si>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</si>
  <si>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</si>
  <si>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</si>
  <si>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</si>
  <si>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</si>
  <si>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</si>
  <si>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</si>
  <si>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</si>
  <si>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</si>
  <si>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</si>
  <si>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</si>
  <si>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</si>
  <si>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</si>
  <si>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</si>
  <si>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</si>
  <si>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</si>
  <si>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</si>
  <si>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</si>
  <si>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</si>
  <si>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</si>
  <si>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</si>
  <si>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</si>
  <si>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</si>
  <si>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</si>
  <si>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</si>
  <si>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</si>
  <si>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</si>
  <si>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</si>
  <si>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</si>
  <si>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</si>
  <si>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</si>
  <si>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</si>
  <si>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</si>
  <si>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</si>
  <si>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</si>
  <si>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</si>
  <si>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</si>
  <si>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</si>
  <si>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</si>
  <si>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</si>
  <si>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</si>
  <si>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</si>
  <si>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</si>
  <si>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</si>
  <si>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</si>
  <si>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</si>
  <si>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</si>
  <si>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</si>
  <si>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</si>
  <si>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</si>
  <si>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</si>
  <si>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</si>
  <si>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</si>
  <si>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</si>
  <si>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</si>
  <si>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</si>
  <si>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</si>
  <si>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</si>
  <si>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</si>
  <si>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</si>
  <si>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</si>
  <si>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</si>
  <si>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</si>
  <si>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</si>
  <si>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</si>
  <si>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</si>
  <si>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</si>
  <si>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</si>
  <si>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</si>
  <si>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</si>
  <si>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</si>
  <si>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</si>
  <si>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</si>
  <si>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</si>
  <si>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</si>
  <si>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</si>
  <si>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</si>
  <si>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</si>
  <si>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</si>
  <si>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</si>
  <si>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</si>
  <si>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</si>
  <si>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</si>
  <si>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</si>
  <si>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</si>
  <si>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</si>
  <si>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</si>
  <si>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</si>
  <si>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</si>
  <si>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</si>
  <si>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</si>
  <si>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</si>
  <si>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</si>
  <si>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</si>
  <si>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</si>
  <si>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</si>
  <si>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</si>
  <si>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</si>
  <si>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</si>
  <si>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</si>
  <si>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</si>
  <si>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</si>
  <si>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</si>
  <si>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</si>
  <si>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</si>
  <si>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</si>
  <si>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</si>
  <si>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</si>
  <si>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</si>
  <si>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</si>
  <si>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</si>
  <si>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</si>
  <si>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</si>
  <si>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</si>
  <si>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</si>
  <si>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</si>
  <si>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</si>
  <si>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</si>
  <si>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</si>
  <si>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</si>
  <si>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</si>
  <si>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</si>
  <si>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</si>
  <si>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</si>
  <si>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</si>
  <si>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</si>
  <si>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</si>
  <si>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</si>
  <si>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</si>
  <si>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</si>
  <si>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</si>
  <si>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</si>
  <si>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</si>
  <si>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</si>
  <si>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</si>
  <si>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</si>
  <si>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</si>
  <si>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</si>
  <si>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</si>
  <si>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</si>
  <si>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</si>
  <si>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</si>
  <si>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</si>
  <si>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</si>
  <si>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</si>
  <si>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</si>
  <si>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</si>
  <si>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</si>
  <si>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</si>
  <si>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</si>
  <si>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</si>
  <si>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</si>
  <si>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</si>
  <si>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</si>
  <si>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</si>
  <si>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</si>
  <si>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</si>
  <si>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</si>
  <si>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</si>
  <si>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</si>
  <si>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</si>
  <si>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</si>
  <si>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</si>
  <si>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</si>
  <si>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</si>
  <si>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</si>
  <si>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</si>
  <si>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</si>
  <si>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</si>
  <si>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</si>
  <si>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</si>
  <si>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</si>
  <si>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</si>
  <si>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</si>
  <si>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</si>
  <si>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</si>
  <si>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</si>
  <si>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</si>
  <si>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</si>
  <si>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</si>
  <si>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</si>
  <si>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</si>
  <si>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</si>
  <si>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</si>
  <si>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</si>
  <si>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</si>
  <si>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</si>
  <si>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</si>
  <si>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</si>
  <si>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</si>
  <si>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</si>
  <si>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</si>
  <si>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</si>
  <si>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</si>
  <si>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</si>
  <si>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</si>
  <si>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</si>
  <si>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</si>
  <si>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</si>
  <si>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</si>
  <si>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</si>
  <si>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</si>
  <si>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</si>
  <si>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</si>
  <si>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</si>
  <si>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</si>
  <si>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</si>
  <si>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</si>
  <si>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</si>
  <si>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</si>
  <si>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</si>
  <si>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</si>
  <si>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</si>
  <si>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</si>
  <si>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</si>
  <si>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</si>
  <si>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</si>
  <si>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</si>
  <si>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</si>
  <si>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</si>
  <si>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</si>
  <si>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</si>
  <si>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</si>
  <si>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</si>
  <si>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</si>
  <si>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</si>
  <si>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</si>
  <si>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</si>
  <si>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</si>
  <si>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</si>
  <si>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</si>
  <si>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</si>
  <si>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</si>
  <si>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</si>
  <si>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</si>
  <si>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</si>
  <si>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</si>
  <si>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</si>
  <si>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</si>
  <si>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</si>
  <si>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</si>
  <si>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</si>
  <si>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</si>
  <si>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</si>
  <si>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</si>
  <si>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</si>
  <si>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</si>
  <si>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</si>
  <si>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</si>
  <si>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</si>
  <si>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</si>
  <si>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</si>
  <si>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</si>
  <si>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</si>
  <si>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</si>
  <si>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</si>
  <si>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</si>
  <si>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</si>
  <si>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</si>
  <si>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</si>
  <si>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</si>
  <si>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</si>
  <si>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</si>
  <si>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</si>
  <si>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</si>
  <si>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</si>
  <si>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</si>
  <si>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</si>
  <si>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</si>
  <si>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</si>
  <si>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</si>
  <si>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</si>
  <si>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</si>
  <si>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</si>
  <si>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</si>
  <si>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</si>
  <si>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</si>
  <si>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</si>
  <si>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</si>
  <si>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</si>
  <si>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</si>
  <si>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</si>
  <si>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</si>
  <si>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</si>
  <si>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</si>
  <si>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</si>
  <si>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</si>
  <si>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</si>
  <si>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</si>
  <si>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</si>
  <si>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</si>
  <si>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</si>
  <si>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</si>
  <si>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</si>
  <si>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</si>
  <si>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</si>
  <si>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</si>
  <si>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</si>
  <si>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</si>
  <si>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</si>
  <si>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</si>
  <si>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</si>
  <si>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</si>
  <si>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</si>
  <si>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</si>
  <si>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</si>
  <si>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</si>
  <si>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</si>
  <si>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</si>
  <si>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</si>
  <si>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</si>
  <si>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</si>
  <si>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</si>
  <si>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</si>
  <si>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</si>
  <si>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</si>
  <si>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</si>
  <si>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</si>
  <si>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</si>
  <si>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</si>
  <si>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</si>
  <si>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</si>
  <si>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</si>
  <si>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</si>
  <si>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</si>
  <si>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</si>
  <si>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</si>
  <si>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</si>
  <si>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</si>
  <si>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</si>
  <si>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</si>
  <si>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</si>
  <si>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</si>
  <si>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</si>
  <si>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</si>
  <si>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</si>
  <si>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</si>
  <si>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</si>
  <si>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</si>
  <si>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</si>
  <si>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</si>
  <si>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</si>
  <si>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</si>
  <si>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</si>
  <si>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</si>
  <si>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</si>
  <si>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</si>
  <si>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</si>
  <si>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</si>
  <si>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</si>
  <si>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</si>
  <si>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</si>
  <si>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</si>
  <si>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</si>
  <si>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</si>
  <si>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</si>
  <si>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</si>
  <si>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</si>
  <si>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</si>
  <si>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</si>
  <si>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</si>
  <si>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</si>
  <si>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</si>
  <si>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</si>
  <si>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</si>
  <si>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</si>
  <si>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</si>
  <si>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</si>
  <si>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</si>
  <si>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</si>
  <si>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</si>
  <si>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</si>
  <si>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</si>
  <si>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</si>
  <si>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</si>
  <si>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</si>
  <si>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</si>
  <si>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</si>
  <si>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</si>
  <si>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</si>
  <si>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</si>
  <si>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</si>
  <si>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</si>
  <si>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</si>
  <si>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</si>
  <si>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</si>
  <si>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</si>
  <si>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</si>
  <si>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</si>
  <si>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</si>
  <si>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</si>
  <si>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</si>
  <si>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</si>
  <si>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</si>
  <si>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</si>
  <si>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</si>
  <si>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</si>
  <si>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</si>
  <si>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</si>
  <si>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</si>
  <si>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</si>
  <si>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</si>
  <si>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</si>
  <si>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</si>
  <si>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</si>
  <si>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</si>
  <si>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</si>
  <si>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</si>
  <si>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</si>
  <si>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</si>
  <si>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</si>
  <si>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</si>
  <si>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</si>
  <si>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</si>
  <si>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</si>
  <si>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</si>
  <si>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</si>
  <si>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</si>
  <si>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</si>
  <si>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</si>
  <si>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</si>
  <si>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</si>
  <si>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</si>
  <si>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</si>
  <si>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</si>
  <si>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</si>
  <si>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</si>
  <si>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</si>
  <si>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</si>
  <si>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</si>
  <si>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</si>
  <si>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</si>
  <si>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</si>
  <si>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</si>
  <si>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</si>
  <si>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</si>
  <si>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</si>
  <si>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</si>
  <si>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</si>
  <si>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</si>
  <si>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</si>
  <si>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</si>
  <si>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</si>
  <si>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</si>
  <si>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</si>
  <si>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</si>
  <si>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</si>
  <si>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</si>
  <si>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</si>
  <si>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</si>
  <si>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</si>
  <si>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</si>
  <si>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</si>
  <si>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</si>
  <si>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</si>
  <si>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</si>
  <si>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</si>
  <si>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</si>
  <si>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</si>
  <si>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</si>
  <si>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</si>
  <si>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</si>
  <si>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</si>
  <si>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</si>
  <si>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</si>
  <si>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</si>
  <si>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</si>
  <si>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</si>
  <si>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</si>
  <si>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</si>
  <si>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</si>
  <si>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</si>
  <si>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</si>
  <si>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</si>
  <si>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</si>
  <si>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</si>
  <si>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</si>
  <si>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</si>
  <si>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</si>
  <si>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</si>
  <si>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</si>
  <si>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</si>
  <si>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</si>
  <si>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</si>
  <si>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</si>
  <si>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</si>
  <si>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</si>
  <si>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</si>
  <si>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</si>
  <si>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</si>
  <si>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</si>
  <si>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</si>
  <si>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</si>
  <si>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</si>
  <si>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</si>
  <si>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</si>
  <si>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</si>
  <si>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</si>
  <si>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</si>
  <si>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</si>
  <si>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</si>
  <si>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</si>
  <si>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</si>
  <si>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</si>
  <si>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</si>
  <si>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</si>
  <si>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</si>
  <si>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</si>
  <si>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</si>
  <si>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</si>
  <si>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</si>
  <si>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</si>
  <si>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</si>
  <si>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</si>
  <si>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</si>
  <si>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</si>
  <si>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</si>
  <si>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</si>
  <si>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</si>
  <si>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</si>
  <si>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</si>
  <si>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</si>
  <si>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</si>
  <si>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</si>
  <si>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</si>
  <si>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</si>
  <si>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</si>
  <si>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</si>
  <si>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</si>
  <si>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</si>
  <si>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</si>
  <si>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</si>
  <si>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</si>
  <si>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</si>
  <si>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</si>
  <si>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</si>
  <si>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</si>
  <si>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</si>
  <si>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</si>
  <si>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</si>
  <si>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</si>
  <si>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</si>
  <si>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</si>
  <si>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</si>
  <si>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</si>
  <si>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</si>
  <si>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</si>
  <si>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</si>
  <si>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</si>
  <si>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</si>
  <si>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</si>
  <si>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</si>
  <si>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</si>
  <si>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</si>
  <si>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</si>
  <si>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</si>
  <si>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</si>
  <si>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</si>
  <si>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</si>
  <si>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</si>
  <si>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</si>
  <si>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</si>
  <si>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</si>
  <si>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</si>
  <si>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</si>
  <si>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</si>
  <si>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</si>
  <si>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</si>
  <si>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</si>
  <si>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</si>
  <si>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</si>
  <si>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</si>
  <si>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</si>
  <si>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</si>
  <si>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</si>
  <si>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</si>
  <si>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</si>
  <si>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</si>
  <si>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</si>
  <si>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</si>
  <si>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</si>
  <si>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</si>
  <si>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</si>
  <si>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</si>
  <si>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</si>
  <si>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</si>
  <si>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</si>
  <si>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</si>
  <si>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</si>
  <si>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</si>
  <si>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</si>
  <si>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</si>
  <si>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</si>
  <si>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</si>
  <si>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</si>
  <si>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</si>
  <si>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</si>
  <si>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</si>
  <si>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</si>
  <si>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</si>
  <si>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</si>
  <si>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</si>
  <si>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</si>
  <si>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</si>
  <si>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</si>
  <si>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</si>
  <si>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</si>
  <si>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</si>
  <si>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</si>
  <si>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</si>
  <si>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</si>
  <si>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</si>
  <si>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</si>
  <si>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</si>
  <si>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</si>
  <si>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</si>
  <si>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</si>
  <si>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</si>
  <si>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</si>
  <si>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</si>
  <si>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</si>
  <si>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</si>
  <si>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</si>
  <si>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</si>
  <si>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</si>
  <si>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</si>
  <si>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</si>
  <si>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</si>
  <si>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</si>
  <si>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</si>
  <si>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</si>
  <si>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</si>
  <si>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</si>
  <si>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</si>
  <si>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</si>
  <si>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</si>
  <si>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</si>
  <si>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</si>
  <si>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</si>
  <si>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</si>
  <si>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</si>
  <si>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</si>
  <si>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</si>
  <si>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</si>
  <si>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</si>
  <si>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</si>
  <si>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</si>
  <si>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</si>
  <si>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</si>
  <si>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</si>
  <si>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</si>
  <si>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</si>
  <si>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</si>
  <si>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</si>
  <si>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</si>
  <si>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</si>
  <si>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</si>
  <si>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</si>
  <si>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</si>
  <si>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</si>
  <si>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</si>
  <si>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</si>
  <si>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</si>
  <si>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</si>
  <si>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</si>
  <si>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</si>
  <si>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</si>
  <si>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</si>
  <si>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</si>
  <si>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</si>
  <si>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</si>
  <si>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</si>
  <si>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</si>
  <si>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</si>
  <si>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</si>
  <si>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</si>
  <si>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</si>
  <si>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</si>
  <si>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</si>
  <si>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</si>
  <si>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</si>
  <si>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</si>
  <si>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</si>
  <si>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</si>
  <si>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</si>
  <si>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</si>
  <si>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</si>
  <si>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</si>
  <si>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</si>
  <si>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</si>
  <si>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</si>
  <si>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</si>
  <si>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</si>
  <si>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</si>
  <si>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</si>
  <si>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</si>
  <si>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</si>
  <si>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</si>
  <si>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</si>
  <si>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</si>
  <si>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</si>
  <si>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</si>
  <si>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</si>
  <si>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</si>
  <si>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</si>
  <si>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</si>
  <si>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</si>
  <si>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</si>
  <si>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</si>
  <si>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</si>
  <si>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</si>
  <si>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</si>
  <si>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</si>
  <si>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</si>
  <si>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</si>
  <si>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</si>
  <si>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</si>
  <si>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</si>
  <si>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</si>
  <si>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</si>
  <si>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</si>
  <si>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</si>
  <si>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</si>
  <si>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</si>
  <si>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</si>
  <si>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</si>
  <si>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</si>
  <si>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</si>
  <si>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</si>
  <si>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</si>
  <si>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</si>
  <si>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</si>
  <si>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</si>
  <si>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</si>
  <si>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</si>
  <si>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</si>
  <si>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</si>
  <si>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</si>
  <si>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</si>
  <si>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</si>
  <si>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</si>
  <si>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</si>
  <si>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</si>
  <si>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</si>
  <si>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</si>
  <si>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</si>
  <si>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</si>
  <si>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</si>
  <si>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</si>
  <si>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</si>
  <si>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</si>
  <si>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</si>
  <si>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</si>
  <si>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</si>
  <si>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</si>
  <si>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</si>
  <si>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</si>
  <si>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</si>
  <si>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</si>
  <si>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</si>
  <si>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</si>
  <si>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</si>
  <si>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</si>
  <si>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</si>
  <si>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</si>
  <si>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</si>
  <si>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</si>
  <si>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</si>
  <si>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</si>
  <si>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</si>
  <si>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</si>
  <si>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</si>
  <si>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</si>
  <si>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</si>
  <si>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</si>
  <si>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</si>
  <si>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</si>
  <si>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</si>
  <si>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</si>
  <si>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</si>
  <si>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</si>
  <si>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</si>
  <si>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</si>
  <si>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</si>
  <si>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</si>
  <si>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</si>
  <si>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</si>
  <si>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</si>
  <si>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</si>
  <si>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</si>
  <si>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</si>
  <si>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</si>
  <si>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</si>
  <si>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</si>
  <si>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</si>
  <si>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</si>
  <si>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</si>
  <si>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</si>
  <si>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</si>
  <si>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</si>
  <si>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</si>
  <si>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</si>
  <si>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</si>
  <si>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</si>
  <si>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</si>
  <si>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</si>
  <si>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</si>
  <si>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</si>
  <si>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</si>
  <si>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</si>
  <si>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</si>
  <si>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</si>
  <si>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</si>
  <si>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</si>
  <si>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</si>
  <si>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</si>
  <si>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</si>
  <si>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</si>
  <si>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</si>
  <si>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</si>
  <si>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</si>
  <si>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</si>
  <si>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</si>
  <si>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</si>
  <si>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</si>
  <si>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</si>
  <si>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</si>
  <si>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</si>
  <si>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</si>
  <si>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</si>
  <si>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</si>
  <si>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</si>
  <si>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</si>
  <si>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</si>
  <si>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</si>
  <si>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</si>
  <si>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</si>
  <si>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</si>
  <si>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</si>
  <si>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</si>
  <si>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</si>
  <si>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</si>
  <si>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</si>
  <si>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</si>
  <si>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</si>
  <si>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</si>
  <si>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</si>
  <si>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</si>
  <si>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</si>
  <si>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</si>
  <si>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</si>
  <si>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</si>
  <si>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</si>
  <si>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</si>
  <si>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</si>
  <si>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</si>
  <si>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</si>
  <si>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</si>
  <si>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</si>
  <si>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</si>
  <si>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</si>
  <si>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</si>
  <si>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</si>
  <si>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</si>
  <si>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</si>
  <si>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</si>
  <si>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</si>
  <si>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</si>
  <si>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</si>
  <si>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</si>
  <si>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</si>
  <si>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</si>
  <si>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</si>
  <si>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</si>
  <si>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</si>
  <si>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</si>
  <si>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</si>
  <si>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</si>
  <si>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</si>
  <si>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</si>
  <si>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</si>
  <si>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</si>
  <si>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</si>
  <si>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</si>
  <si>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</si>
  <si>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</si>
  <si>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</si>
  <si>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</si>
  <si>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</si>
  <si>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</si>
  <si>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</si>
  <si>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</si>
  <si>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</si>
  <si>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</si>
  <si>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</si>
  <si>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</si>
  <si>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</si>
  <si>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</si>
  <si>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</si>
  <si>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</si>
  <si>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</si>
  <si>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</si>
  <si>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</si>
  <si>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</si>
  <si>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</si>
  <si>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</si>
  <si>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</si>
  <si>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</si>
  <si>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</si>
  <si>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</si>
  <si>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</si>
  <si>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</si>
  <si>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</si>
  <si>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</si>
  <si>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</si>
  <si>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</si>
  <si>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</si>
  <si>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</si>
  <si>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</si>
  <si>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</si>
  <si>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</si>
  <si>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</si>
  <si>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</si>
  <si>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</si>
  <si>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</si>
  <si>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</si>
  <si>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</si>
  <si>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</si>
  <si>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</si>
  <si>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</si>
  <si>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</si>
  <si>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</si>
  <si>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</si>
  <si>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</si>
  <si>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</si>
  <si>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</si>
  <si>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</si>
  <si>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</si>
  <si>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</si>
  <si>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</si>
  <si>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</si>
  <si>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</si>
  <si>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</si>
  <si>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</si>
  <si>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</si>
  <si>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</si>
  <si>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</si>
  <si>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</si>
  <si>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</si>
  <si>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</si>
  <si>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</si>
  <si>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</si>
  <si>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</si>
  <si>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</si>
  <si>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</si>
  <si>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</si>
  <si>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</si>
  <si>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</si>
  <si>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</si>
  <si>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</si>
  <si>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</si>
  <si>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</si>
  <si>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</si>
  <si>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</si>
  <si>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</si>
  <si>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</si>
  <si>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</si>
  <si>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</si>
  <si>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</si>
  <si>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</si>
  <si>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</si>
  <si>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</si>
  <si>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</si>
  <si>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</si>
  <si>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</si>
  <si>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</si>
  <si>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</si>
  <si>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</si>
  <si>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</si>
  <si>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</si>
  <si>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</si>
  <si>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</si>
  <si>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</si>
  <si>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</si>
  <si>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</si>
  <si>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</si>
  <si>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</si>
  <si>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</si>
  <si>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</si>
  <si>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</si>
  <si>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</si>
  <si>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</si>
  <si>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</si>
  <si>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</si>
  <si>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</si>
  <si>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</si>
  <si>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</si>
  <si>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</si>
  <si>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</si>
  <si>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</si>
  <si>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</si>
  <si>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</si>
  <si>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</si>
  <si>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</si>
  <si>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</si>
  <si>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</si>
  <si>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</si>
  <si>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</si>
  <si>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</si>
  <si>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</si>
  <si>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</si>
  <si>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</si>
  <si>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</si>
  <si>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</si>
  <si>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</si>
  <si>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</si>
  <si>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</si>
  <si>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</si>
  <si>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</si>
  <si>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</si>
  <si>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</si>
  <si>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</si>
  <si>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</si>
  <si>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</si>
  <si>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</si>
  <si>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</si>
  <si>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</si>
  <si>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</si>
  <si>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</si>
  <si>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</si>
  <si>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</si>
  <si>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</si>
  <si>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</si>
  <si>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</si>
  <si>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</si>
  <si>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</si>
  <si>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</si>
  <si>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</si>
  <si>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</si>
  <si>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</si>
  <si>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</si>
  <si>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</si>
  <si>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</si>
  <si>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</si>
  <si>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</si>
  <si>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</si>
  <si>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</si>
  <si>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</si>
  <si>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</si>
  <si>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</si>
  <si>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</si>
  <si>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</si>
  <si>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</si>
  <si>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</si>
  <si>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</si>
  <si>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</si>
  <si>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</si>
  <si>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</si>
  <si>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</si>
  <si>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</si>
  <si>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</si>
  <si>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</si>
  <si>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</si>
  <si>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</si>
  <si>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</si>
  <si>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</si>
  <si>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</si>
  <si>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</si>
  <si>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</si>
  <si>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</si>
  <si>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</si>
  <si>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</si>
  <si>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</si>
  <si>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</si>
  <si>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</si>
  <si>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</si>
  <si>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</si>
  <si>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</si>
  <si>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</si>
  <si>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</si>
  <si>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</si>
  <si>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</si>
  <si>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</si>
  <si>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</si>
  <si>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</si>
  <si>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</si>
  <si>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</si>
  <si>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</si>
  <si>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</si>
  <si>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</si>
  <si>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</si>
  <si>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</si>
  <si>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</si>
  <si>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</si>
  <si>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</si>
  <si>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</si>
  <si>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</si>
  <si>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</si>
  <si>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</si>
  <si>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</si>
  <si>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</si>
  <si>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</si>
  <si>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</si>
  <si>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</si>
  <si>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</si>
  <si>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</si>
  <si>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</si>
  <si>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</si>
  <si>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</si>
  <si>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</si>
  <si>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</si>
  <si>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</si>
  <si>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</si>
  <si>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</si>
  <si>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</si>
  <si>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</si>
  <si>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</si>
  <si>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</si>
  <si>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</si>
  <si>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</si>
  <si>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</si>
  <si>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</si>
  <si>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</si>
  <si>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</si>
  <si>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</si>
  <si>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</si>
  <si>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</si>
  <si>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</si>
  <si>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</si>
  <si>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</si>
  <si>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</si>
  <si>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</si>
  <si>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</si>
  <si>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</si>
  <si>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</si>
  <si>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</si>
  <si>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</si>
  <si>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</si>
  <si>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</si>
  <si>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</si>
  <si>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</si>
  <si>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</si>
  <si>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</si>
  <si>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</si>
  <si>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</si>
  <si>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</si>
  <si>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</si>
  <si>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</si>
  <si>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</si>
  <si>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</si>
  <si>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</si>
  <si>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</si>
  <si>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</si>
  <si>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</si>
  <si>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</si>
  <si>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</si>
  <si>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</si>
  <si>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</si>
  <si>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</si>
  <si>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</si>
  <si>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</si>
  <si>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</si>
  <si>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</si>
  <si>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</si>
  <si>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</si>
  <si>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</si>
  <si>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</si>
  <si>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</si>
  <si>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</si>
  <si>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</si>
  <si>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</si>
  <si>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</si>
  <si>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</si>
  <si>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</si>
  <si>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</si>
  <si>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</si>
  <si>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</si>
  <si>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</si>
  <si>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</si>
  <si>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</si>
  <si>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</si>
  <si>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</si>
  <si>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</si>
  <si>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</si>
  <si>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</si>
  <si>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</si>
  <si>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</si>
  <si>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</si>
  <si>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</si>
  <si>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</si>
  <si>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</si>
  <si>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</si>
  <si>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</si>
  <si>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</si>
  <si>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</si>
  <si>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</si>
  <si>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</si>
  <si>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</si>
  <si>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</si>
  <si>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</si>
  <si>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</si>
  <si>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</si>
  <si>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</si>
  <si>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</si>
  <si>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</si>
  <si>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</si>
  <si>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</si>
  <si>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</si>
  <si>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</si>
  <si>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</si>
  <si>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</si>
  <si>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</si>
  <si>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</si>
  <si>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</si>
  <si>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</si>
  <si>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</si>
  <si>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</si>
  <si>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</si>
  <si>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</si>
  <si>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</si>
  <si>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</si>
  <si>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</si>
  <si>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</si>
  <si>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</si>
  <si>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</si>
  <si>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</si>
  <si>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</si>
  <si>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</si>
  <si>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</si>
  <si>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</si>
  <si>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</si>
  <si>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</si>
  <si>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</si>
  <si>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</si>
  <si>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</si>
  <si>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</si>
  <si>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</si>
  <si>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</si>
  <si>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</si>
  <si>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</si>
  <si>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</si>
  <si>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</si>
  <si>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</si>
  <si>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</si>
  <si>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</si>
  <si>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</si>
  <si>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</si>
  <si>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</si>
  <si>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</si>
  <si>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</si>
  <si>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</si>
  <si>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</si>
  <si>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</si>
  <si>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</si>
  <si>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</si>
  <si>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</si>
  <si>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</si>
  <si>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</si>
  <si>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</si>
  <si>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</si>
  <si>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</si>
  <si>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</si>
  <si>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</si>
  <si>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</si>
  <si>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</si>
  <si>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</si>
  <si>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</si>
  <si>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</si>
  <si>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</si>
  <si>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</si>
  <si>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</si>
  <si>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</si>
  <si>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</si>
  <si>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</si>
  <si>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</si>
  <si>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</si>
  <si>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</si>
  <si>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</si>
  <si>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</si>
  <si>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</si>
  <si>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</si>
  <si>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</si>
  <si>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</si>
  <si>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</si>
  <si>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</si>
  <si>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</si>
  <si>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</si>
  <si>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</si>
  <si>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</si>
  <si>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</si>
  <si>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</si>
  <si>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</si>
  <si>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</si>
  <si>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</si>
  <si>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</si>
  <si>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</si>
  <si>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</si>
  <si>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</si>
  <si>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</si>
  <si>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</si>
  <si>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</si>
  <si>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</si>
  <si>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</si>
  <si>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</si>
  <si>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</si>
  <si>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</si>
  <si>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</si>
  <si>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</si>
  <si>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</si>
  <si>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</si>
  <si>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</si>
  <si>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</si>
  <si>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</si>
  <si>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</si>
  <si>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</si>
  <si>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</si>
  <si>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</si>
  <si>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</si>
  <si>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</si>
  <si>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</si>
  <si>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</si>
  <si>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</si>
  <si>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</si>
  <si>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</si>
  <si>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</si>
  <si>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</si>
  <si>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</si>
  <si>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</si>
  <si>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</si>
  <si>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</si>
  <si>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</si>
  <si>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</si>
  <si>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</si>
  <si>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</si>
  <si>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</si>
  <si>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</si>
  <si>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</si>
  <si>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</si>
  <si>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</si>
  <si>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</si>
  <si>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</si>
  <si>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</si>
  <si>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</si>
  <si>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</si>
  <si>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</si>
  <si>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</si>
  <si>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</si>
  <si>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</si>
  <si>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</si>
  <si>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</si>
  <si>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</si>
  <si>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</si>
  <si>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</si>
  <si>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</si>
  <si>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</si>
  <si>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</si>
  <si>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</si>
  <si>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</si>
  <si>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</si>
  <si>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</si>
  <si>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</si>
  <si>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</si>
  <si>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</si>
  <si>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</si>
  <si>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</si>
  <si>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</si>
  <si>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</si>
  <si>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</si>
  <si>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</si>
  <si>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</si>
  <si>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</si>
  <si>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</si>
  <si>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</si>
  <si>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</si>
  <si>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</si>
  <si>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</si>
  <si>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</si>
  <si>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</si>
  <si>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</si>
  <si>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</si>
  <si>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</si>
  <si>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</si>
  <si>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</si>
  <si>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</si>
  <si>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</si>
  <si>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</si>
  <si>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</si>
  <si>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</si>
  <si>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</si>
  <si>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</si>
  <si>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</si>
  <si>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</si>
  <si>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</si>
  <si>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</si>
  <si>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</si>
  <si>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</si>
  <si>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</si>
  <si>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</si>
  <si>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</si>
  <si>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</si>
  <si>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</si>
  <si>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</si>
  <si>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</si>
  <si>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</si>
  <si>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</si>
  <si>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</si>
  <si>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</si>
  <si>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</si>
  <si>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</si>
  <si>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</si>
  <si>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</si>
  <si>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</si>
  <si>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</si>
  <si>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</si>
  <si>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</si>
  <si>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</si>
  <si>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</si>
  <si>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</si>
  <si>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</si>
  <si>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</si>
  <si>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</si>
  <si>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</si>
  <si>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</si>
  <si>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</si>
  <si>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</si>
  <si>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</si>
  <si>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</si>
  <si>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</si>
  <si>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</si>
  <si>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</si>
  <si>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</si>
  <si>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</si>
  <si>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</si>
  <si>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</si>
  <si>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</si>
  <si>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</si>
  <si>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</si>
  <si>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</si>
  <si>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</si>
  <si>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</si>
  <si>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</si>
  <si>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</si>
  <si>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</si>
  <si>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</si>
  <si>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</si>
  <si>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</si>
  <si>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</si>
  <si>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</si>
  <si>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</si>
  <si>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</si>
  <si>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</si>
  <si>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</si>
  <si>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</si>
  <si>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</si>
  <si>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</si>
  <si>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</si>
  <si>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</si>
  <si>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</si>
  <si>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</si>
  <si>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</si>
  <si>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</si>
  <si>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</si>
  <si>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</si>
  <si>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</si>
  <si>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</si>
  <si>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</si>
  <si>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</si>
  <si>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</si>
  <si>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</si>
  <si>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</si>
  <si>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</si>
  <si>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</si>
  <si>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</si>
  <si>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</si>
  <si>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</si>
  <si>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</si>
  <si>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</si>
  <si>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</si>
  <si>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</si>
  <si>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</si>
  <si>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</si>
  <si>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</si>
  <si>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</si>
  <si>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</si>
  <si>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</si>
  <si>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</si>
  <si>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</si>
  <si>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</si>
  <si>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</si>
  <si>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</si>
  <si>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</si>
  <si>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</si>
  <si>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</si>
  <si>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</si>
  <si>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</si>
  <si>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</si>
  <si>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</si>
  <si>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</si>
  <si>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</si>
  <si>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</si>
  <si>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</si>
  <si>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</si>
  <si>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</si>
  <si>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</si>
  <si>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</si>
  <si>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</si>
  <si>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</si>
  <si>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</si>
  <si>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</si>
  <si>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</si>
  <si>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</si>
  <si>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</si>
  <si>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</si>
  <si>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</si>
  <si>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</si>
  <si>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</si>
  <si>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</si>
  <si>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</si>
  <si>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</si>
  <si>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</si>
  <si>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</si>
  <si>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</si>
  <si>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</si>
  <si>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</si>
  <si>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</si>
  <si>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</si>
  <si>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</si>
  <si>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</si>
  <si>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</si>
  <si>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</si>
  <si>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</si>
  <si>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</si>
  <si>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</si>
  <si>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</si>
  <si>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</si>
  <si>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</si>
  <si>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</si>
  <si>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</si>
  <si>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</si>
  <si>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</si>
  <si>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</si>
  <si>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</si>
  <si>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</si>
  <si>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</si>
  <si>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</si>
  <si>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</si>
  <si>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</si>
  <si>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</si>
  <si>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</si>
  <si>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</si>
  <si>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</si>
  <si>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</si>
  <si>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</si>
  <si>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</si>
  <si>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</si>
  <si>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</si>
  <si>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</si>
  <si>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</si>
  <si>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</si>
  <si>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</si>
  <si>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</si>
  <si>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</si>
  <si>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</si>
  <si>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</si>
  <si>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</si>
  <si>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</si>
  <si>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</si>
  <si>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</si>
  <si>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</si>
  <si>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</si>
  <si>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</si>
  <si>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</si>
  <si>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</si>
  <si>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</si>
  <si>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</si>
  <si>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</si>
  <si>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</si>
  <si>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</si>
  <si>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</si>
  <si>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</si>
  <si>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</si>
  <si>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</si>
  <si>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</si>
  <si>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</si>
  <si>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</si>
  <si>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</si>
  <si>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</si>
  <si>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</si>
  <si>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</si>
  <si>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</si>
  <si>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</si>
  <si>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</si>
  <si>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</si>
  <si>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</si>
  <si>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</si>
  <si>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</si>
  <si>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</si>
  <si>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</si>
  <si>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</si>
  <si>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</si>
  <si>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</si>
  <si>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</si>
  <si>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</si>
  <si>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</si>
  <si>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</si>
  <si>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</si>
  <si>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</si>
  <si>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</si>
  <si>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</si>
  <si>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</si>
  <si>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</si>
  <si>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</si>
  <si>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</si>
  <si>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</si>
  <si>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</si>
  <si>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</si>
  <si>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</si>
  <si>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</si>
  <si>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</si>
  <si>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</si>
  <si>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</si>
  <si>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</si>
  <si>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</si>
  <si>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</si>
  <si>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</si>
  <si>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</si>
  <si>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</si>
  <si>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</si>
  <si>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</si>
  <si>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</si>
  <si>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</si>
  <si>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</si>
  <si>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</si>
  <si>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</si>
  <si>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</si>
  <si>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</si>
  <si>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</si>
  <si>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</si>
  <si>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</si>
  <si>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</si>
  <si>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</si>
  <si>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</si>
  <si>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</si>
  <si>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</si>
  <si>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</si>
  <si>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</si>
  <si>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</si>
  <si>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</si>
  <si>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</si>
  <si>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</si>
  <si>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</si>
  <si>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</si>
  <si>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</si>
  <si>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</si>
  <si>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</si>
  <si>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</si>
  <si>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</si>
  <si>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</si>
  <si>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</si>
  <si>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</si>
  <si>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</si>
  <si>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</si>
  <si>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</si>
  <si>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</si>
  <si>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</si>
  <si>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</si>
  <si>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</si>
  <si>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</si>
  <si>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</si>
  <si>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</si>
  <si>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</si>
  <si>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</si>
  <si>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</si>
  <si>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</si>
  <si>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</si>
  <si>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</si>
  <si>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</si>
  <si>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</si>
  <si>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</si>
  <si>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</si>
  <si>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</si>
  <si>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</si>
  <si>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</si>
  <si>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</si>
  <si>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</si>
  <si>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</si>
  <si>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</si>
  <si>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</si>
  <si>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</si>
  <si>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</si>
  <si>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</si>
  <si>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</si>
  <si>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</si>
  <si>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</si>
  <si>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</si>
  <si>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</si>
  <si>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</si>
  <si>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</si>
  <si>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</si>
  <si>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</si>
  <si>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</si>
  <si>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</si>
  <si>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</si>
  <si>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</si>
  <si>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</si>
  <si>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</si>
  <si>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</si>
  <si>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</si>
  <si>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</si>
  <si>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</si>
  <si>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</si>
  <si>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</si>
  <si>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</si>
  <si>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</si>
  <si>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</si>
  <si>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</si>
  <si>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</si>
  <si>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</si>
  <si>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</si>
  <si>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</si>
  <si>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</si>
  <si>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</si>
  <si>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</si>
  <si>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</si>
  <si>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</si>
  <si>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</si>
  <si>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</si>
  <si>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</si>
  <si>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</si>
  <si>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</si>
  <si>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</si>
  <si>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</si>
  <si>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</si>
  <si>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</si>
  <si>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</si>
  <si>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</si>
  <si>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</si>
  <si>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</si>
  <si>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</si>
  <si>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</si>
  <si>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</si>
  <si>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</si>
  <si>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</si>
  <si>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</si>
  <si>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</si>
  <si>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</si>
  <si>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</si>
  <si>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</si>
  <si>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</si>
  <si>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</si>
  <si>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</si>
  <si>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</si>
  <si>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</si>
  <si>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</si>
  <si>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</si>
  <si>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</si>
  <si>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</si>
  <si>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</si>
  <si>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</si>
  <si>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</si>
  <si>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</si>
  <si>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</si>
  <si>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</si>
  <si>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</si>
  <si>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</si>
  <si>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</si>
  <si>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</si>
  <si>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</si>
  <si>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</si>
  <si>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</si>
  <si>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</si>
  <si>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</si>
  <si>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</si>
  <si>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</si>
  <si>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</si>
  <si>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</si>
  <si>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</si>
  <si>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</si>
  <si>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</si>
  <si>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</si>
  <si>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</si>
  <si>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</si>
  <si>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</si>
  <si>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</si>
  <si>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</si>
  <si>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</si>
  <si>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</si>
  <si>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</si>
  <si>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</si>
  <si>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</si>
  <si>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</si>
  <si>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</si>
  <si>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</si>
  <si>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</si>
  <si>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</si>
  <si>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</si>
  <si>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</si>
  <si>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</si>
  <si>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</si>
  <si>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</si>
  <si>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</si>
  <si>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</si>
  <si>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</si>
  <si>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</si>
  <si>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</si>
  <si>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</si>
  <si>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</si>
  <si>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</si>
  <si>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</si>
  <si>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</si>
  <si>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</si>
  <si>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</si>
  <si>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</si>
  <si>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</si>
  <si>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</si>
  <si>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</si>
  <si>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</si>
  <si>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</si>
  <si>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</si>
  <si>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</si>
  <si>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</si>
  <si>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</si>
  <si>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</si>
  <si>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</si>
  <si>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</si>
  <si>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</si>
  <si>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</si>
  <si>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</si>
  <si>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</si>
  <si>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</si>
  <si>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</si>
  <si>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</si>
  <si>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</si>
  <si>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</si>
  <si>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</si>
  <si>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</si>
  <si>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</si>
  <si>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</si>
  <si>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</si>
  <si>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</si>
  <si>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</si>
  <si>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</si>
  <si>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</si>
  <si>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</si>
  <si>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</si>
  <si>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</si>
  <si>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</si>
  <si>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</si>
  <si>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</si>
  <si>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</si>
  <si>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</si>
  <si>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</si>
  <si>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</si>
  <si>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</si>
  <si>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</si>
  <si>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</si>
  <si>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</si>
  <si>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</si>
  <si>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</si>
  <si>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</si>
  <si>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</si>
  <si>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</si>
  <si>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</si>
  <si>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</si>
  <si>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</si>
  <si>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</si>
  <si>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</si>
  <si>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</si>
  <si>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</si>
  <si>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</si>
  <si>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</si>
  <si>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</si>
  <si>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</si>
  <si>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</si>
  <si>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</si>
  <si>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</si>
  <si>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</si>
  <si>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</si>
  <si>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</si>
  <si>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</si>
  <si>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</si>
  <si>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</si>
  <si>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</si>
  <si>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</si>
  <si>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</si>
  <si>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</si>
  <si>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</si>
  <si>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</si>
  <si>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</si>
  <si>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</si>
  <si>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</si>
  <si>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</si>
  <si>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</si>
  <si>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</si>
  <si>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</si>
  <si>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</si>
  <si>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</si>
  <si>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</si>
  <si>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</si>
  <si>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</si>
  <si>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</si>
  <si>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</si>
  <si>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</si>
  <si>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</si>
  <si>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</si>
  <si>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</si>
  <si>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</si>
  <si>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</si>
  <si>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</si>
  <si>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</si>
  <si>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</si>
  <si>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</si>
  <si>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</si>
  <si>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</si>
  <si>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</si>
  <si>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</si>
  <si>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</si>
  <si>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</si>
  <si>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</si>
  <si>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</si>
  <si>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</si>
  <si>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</si>
  <si>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</si>
  <si>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</si>
  <si>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</si>
  <si>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</si>
  <si>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</si>
  <si>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</si>
  <si>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</si>
  <si>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</si>
  <si>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</si>
  <si>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</si>
  <si>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</si>
  <si>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</si>
  <si>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</si>
  <si>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</si>
  <si>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</si>
  <si>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</si>
  <si>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</si>
  <si>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</si>
  <si>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</si>
  <si>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</si>
  <si>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</si>
  <si>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</si>
  <si>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</si>
  <si>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</si>
  <si>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</si>
  <si>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</si>
  <si>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</si>
  <si>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</si>
  <si>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</si>
  <si>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</si>
  <si>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</si>
  <si>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</si>
  <si>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</si>
  <si>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</si>
  <si>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</si>
  <si>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</si>
  <si>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</si>
  <si>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</si>
  <si>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</si>
  <si>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</si>
  <si>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</si>
  <si>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</si>
  <si>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</si>
  <si>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</si>
  <si>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</si>
  <si>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</si>
  <si>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</si>
  <si>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</si>
  <si>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</si>
  <si>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</si>
  <si>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</si>
  <si>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</si>
  <si>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</si>
  <si>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</si>
  <si>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</si>
  <si>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</si>
  <si>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</si>
  <si>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</si>
  <si>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</si>
  <si>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</si>
  <si>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</si>
  <si>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</si>
  <si>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</si>
  <si>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</si>
  <si>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</si>
  <si>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</si>
  <si>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</si>
  <si>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</si>
  <si>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</si>
  <si>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</si>
  <si>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</si>
  <si>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</si>
  <si>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</si>
  <si>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</si>
  <si>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</si>
  <si>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</si>
  <si>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</si>
  <si>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</si>
  <si>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</si>
  <si>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</si>
  <si>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</si>
  <si>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</si>
  <si>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</si>
  <si>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</si>
  <si>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</si>
  <si>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</si>
  <si>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</si>
  <si>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</si>
  <si>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</si>
  <si>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</si>
  <si>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</si>
  <si>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</si>
  <si>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</si>
  <si>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</si>
  <si>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</si>
  <si>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</si>
  <si>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</si>
  <si>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</si>
  <si>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</si>
  <si>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</si>
  <si>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</si>
  <si>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</si>
  <si>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</si>
  <si>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</si>
  <si>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</si>
  <si>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</si>
  <si>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</si>
  <si>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</si>
  <si>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</si>
  <si>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</si>
  <si>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</si>
  <si>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</si>
  <si>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</si>
  <si>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</si>
  <si>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</si>
  <si>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</si>
  <si>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</si>
  <si>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</si>
  <si>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</si>
  <si>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</si>
  <si>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</si>
  <si>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</si>
  <si>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</si>
  <si>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</si>
  <si>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</si>
  <si>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</si>
  <si>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</si>
  <si>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</si>
  <si>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</si>
  <si>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</si>
  <si>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</si>
  <si>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</si>
  <si>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</si>
  <si>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</si>
  <si>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</si>
  <si>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</si>
  <si>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</si>
  <si>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</si>
  <si>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</si>
  <si>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</si>
  <si>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</si>
  <si>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</si>
  <si>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</si>
  <si>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</si>
  <si>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</si>
  <si>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</si>
  <si>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</si>
  <si>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</si>
  <si>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</si>
  <si>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</si>
  <si>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</si>
  <si>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</si>
  <si>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</si>
  <si>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</si>
  <si>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</si>
  <si>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</si>
  <si>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</si>
  <si>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</si>
  <si>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</si>
  <si>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</si>
  <si>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</si>
  <si>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</si>
  <si>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</si>
  <si>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</si>
  <si>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</si>
  <si>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</si>
  <si>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</si>
  <si>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</si>
  <si>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</si>
  <si>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</si>
  <si>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</si>
  <si>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</si>
  <si>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</si>
  <si>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</si>
  <si>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</si>
  <si>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</si>
  <si>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</si>
  <si>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</si>
  <si>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</si>
  <si>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</si>
  <si>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</si>
  <si>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</si>
  <si>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</si>
  <si>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</si>
  <si>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</si>
  <si>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</si>
  <si>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</si>
  <si>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</si>
  <si>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</si>
  <si>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</si>
  <si>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</si>
  <si>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</si>
  <si>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</si>
  <si>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</si>
  <si>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</si>
  <si>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</si>
  <si>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</si>
  <si>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</si>
  <si>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</si>
  <si>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</si>
  <si>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</si>
  <si>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</si>
  <si>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</si>
  <si>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</si>
  <si>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</si>
  <si>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</si>
  <si>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</si>
  <si>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</si>
  <si>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</si>
  <si>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</si>
  <si>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</si>
  <si>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</si>
  <si>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</si>
  <si>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</si>
  <si>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</si>
  <si>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</si>
  <si>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</si>
  <si>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</si>
  <si>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</si>
  <si>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</si>
  <si>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</si>
  <si>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</si>
  <si>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</si>
  <si>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</si>
  <si>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</si>
  <si>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</si>
  <si>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</si>
  <si>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</si>
  <si>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</si>
  <si>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</si>
  <si>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</si>
  <si>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</si>
  <si>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</si>
  <si>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</si>
  <si>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</si>
  <si>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</si>
  <si>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</si>
  <si>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</si>
  <si>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</si>
  <si>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</si>
  <si>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</si>
  <si>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</si>
  <si>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</si>
  <si>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</si>
  <si>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</si>
  <si>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</si>
  <si>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</si>
  <si>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</si>
  <si>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</si>
  <si>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</si>
  <si>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</si>
  <si>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</si>
  <si>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</si>
  <si>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</si>
  <si>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</si>
  <si>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</si>
  <si>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</si>
  <si>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</si>
  <si>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</si>
  <si>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</si>
  <si>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</si>
  <si>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</si>
  <si>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</si>
  <si>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</si>
  <si>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</si>
  <si>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</si>
  <si>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</si>
  <si>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</si>
  <si>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</si>
  <si>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</si>
  <si>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</si>
  <si>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</si>
  <si>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</si>
  <si>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</si>
  <si>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</si>
  <si>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</si>
  <si>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</si>
  <si>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</si>
  <si>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</si>
  <si>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</si>
  <si>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</si>
  <si>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</si>
  <si>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</si>
  <si>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</si>
  <si>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</si>
  <si>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</si>
  <si>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</si>
  <si>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</si>
  <si>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</si>
  <si>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</si>
  <si>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</si>
  <si>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</si>
  <si>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</si>
  <si>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</si>
  <si>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</si>
  <si>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</si>
  <si>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</si>
  <si>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</si>
  <si>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</si>
  <si>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</si>
  <si>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</si>
  <si>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</si>
  <si>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</si>
  <si>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</si>
  <si>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</si>
  <si>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</si>
  <si>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</si>
  <si>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</si>
  <si>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</si>
  <si>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</si>
  <si>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</si>
  <si>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</si>
  <si>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</si>
  <si>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</si>
  <si>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</si>
  <si>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</si>
  <si>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</si>
  <si>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</si>
  <si>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</si>
  <si>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</si>
  <si>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</si>
  <si>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</si>
  <si>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</si>
  <si>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</si>
  <si>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</si>
  <si>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</si>
  <si>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</si>
  <si>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</si>
  <si>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</si>
  <si>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</si>
  <si>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</si>
  <si>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</si>
  <si>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</si>
  <si>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</si>
  <si>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</si>
  <si>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</si>
  <si>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</si>
  <si>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</si>
  <si>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</si>
  <si>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</si>
  <si>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</si>
  <si>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</si>
  <si>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</si>
  <si>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</si>
  <si>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</si>
  <si>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</si>
  <si>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</si>
  <si>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</si>
  <si>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</si>
  <si>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</si>
  <si>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</si>
  <si>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</si>
  <si>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</si>
  <si>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</si>
  <si>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</si>
  <si>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</si>
  <si>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</si>
  <si>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</si>
  <si>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</si>
  <si>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</si>
  <si>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</si>
  <si>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</si>
  <si>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</si>
  <si>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</si>
  <si>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</si>
  <si>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</si>
  <si>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</si>
  <si>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</si>
  <si>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</si>
  <si>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</si>
  <si>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</si>
  <si>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</si>
  <si>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</si>
  <si>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</si>
  <si>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</si>
  <si>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</si>
  <si>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</si>
  <si>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</si>
  <si>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</si>
  <si>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</si>
  <si>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</si>
  <si>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</si>
  <si>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</si>
  <si>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</si>
  <si>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</si>
  <si>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</si>
  <si>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</si>
  <si>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</si>
  <si>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</si>
  <si>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</si>
  <si>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</si>
  <si>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</si>
  <si>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</si>
  <si>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</si>
  <si>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</si>
  <si>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</si>
  <si>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</si>
  <si>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</si>
  <si>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</si>
  <si>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</si>
  <si>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</si>
  <si>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</si>
  <si>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</si>
  <si>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</si>
  <si>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</si>
  <si>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</si>
  <si>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</si>
  <si>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</si>
  <si>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</si>
  <si>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</si>
  <si>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</si>
  <si>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</si>
  <si>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</si>
  <si>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</si>
  <si>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</si>
  <si>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</si>
  <si>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</si>
  <si>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</si>
  <si>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</si>
  <si>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</si>
  <si>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</si>
  <si>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</si>
  <si>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</si>
  <si>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</si>
  <si>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</si>
  <si>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</si>
  <si>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</si>
  <si>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</si>
  <si>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</si>
  <si>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</si>
  <si>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</si>
  <si>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</si>
  <si>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</si>
  <si>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</si>
  <si>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</si>
  <si>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</si>
  <si>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</si>
  <si>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</si>
  <si>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</si>
  <si>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</si>
  <si>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</si>
  <si>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</si>
  <si>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</si>
  <si>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</si>
  <si>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</si>
  <si>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</si>
  <si>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</si>
  <si>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</si>
  <si>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</si>
  <si>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</si>
  <si>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</si>
  <si>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</si>
  <si>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</si>
  <si>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</si>
  <si>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</si>
  <si>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</si>
  <si>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</si>
  <si>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</si>
  <si>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</si>
  <si>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</si>
  <si>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</si>
  <si>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</si>
  <si>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</si>
  <si>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</si>
  <si>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</si>
  <si>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</si>
  <si>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</si>
  <si>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</si>
  <si>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</si>
  <si>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</si>
  <si>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</si>
  <si>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</si>
  <si>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</si>
  <si>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</si>
  <si>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</si>
  <si>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</si>
  <si>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</si>
  <si>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</si>
  <si>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</si>
  <si>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</si>
  <si>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</si>
  <si>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</si>
  <si>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</si>
  <si>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</si>
  <si>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</si>
  <si>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</si>
  <si>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</si>
  <si>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</si>
  <si>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</si>
  <si>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</si>
  <si>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</si>
  <si>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</si>
  <si>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</si>
  <si>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</si>
  <si>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</si>
  <si>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</si>
  <si>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</si>
  <si>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</si>
  <si>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</si>
  <si>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</si>
  <si>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</si>
  <si>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</si>
  <si>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</si>
  <si>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</si>
  <si>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</si>
  <si>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</si>
  <si>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</si>
  <si>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</si>
  <si>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</si>
  <si>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</si>
  <si>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</si>
  <si>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</si>
  <si>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</si>
  <si>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</si>
  <si>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</si>
  <si>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</si>
  <si>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</si>
  <si>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</si>
  <si>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</si>
  <si>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</si>
  <si>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</si>
  <si>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</si>
  <si>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</si>
  <si>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</si>
  <si>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</si>
  <si>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</si>
  <si>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</si>
  <si>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</si>
  <si>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</si>
  <si>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</si>
  <si>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</si>
  <si>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</si>
  <si>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</si>
  <si>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</si>
  <si>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</si>
  <si>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</si>
  <si>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</si>
  <si>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</si>
  <si>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</si>
  <si>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</si>
  <si>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</si>
  <si>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</si>
  <si>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</si>
  <si>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</si>
  <si>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</si>
  <si>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</si>
  <si>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</si>
  <si>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</si>
  <si>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</si>
  <si>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</si>
  <si>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</si>
  <si>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</si>
  <si>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</si>
  <si>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</si>
  <si>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</si>
  <si>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</si>
  <si>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</si>
  <si>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</si>
  <si>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</si>
  <si>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</si>
  <si>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</si>
  <si>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</si>
  <si>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</si>
  <si>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</si>
  <si>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</si>
  <si>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</si>
  <si>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</si>
  <si>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</si>
  <si>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</si>
  <si>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</si>
  <si>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</si>
  <si>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</si>
  <si>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</si>
  <si>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</si>
  <si>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</si>
  <si>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</si>
  <si>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</si>
  <si>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</si>
  <si>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</si>
  <si>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</si>
  <si>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</si>
  <si>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</si>
  <si>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</si>
  <si>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</si>
  <si>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</si>
  <si>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</si>
  <si>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</si>
  <si>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</si>
  <si>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</si>
  <si>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</si>
  <si>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</si>
  <si>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</si>
  <si>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</si>
  <si>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</si>
  <si>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</si>
  <si>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</si>
  <si>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</si>
  <si>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</si>
  <si>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</si>
  <si>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</si>
  <si>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</si>
  <si>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</si>
  <si>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</si>
  <si>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</si>
  <si>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</si>
  <si>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</si>
  <si>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</si>
  <si>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</si>
  <si>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</si>
  <si>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</si>
  <si>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</si>
  <si>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</si>
  <si>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</si>
  <si>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</si>
  <si>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</si>
  <si>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</si>
  <si>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</si>
  <si>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</si>
  <si>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</si>
  <si>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</si>
  <si>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</si>
  <si>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</si>
  <si>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</si>
  <si>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</si>
  <si>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</si>
  <si>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</si>
  <si>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</si>
  <si>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</si>
  <si>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</si>
  <si>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</si>
  <si>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</si>
  <si>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</si>
  <si>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</si>
  <si>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</si>
  <si>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</si>
  <si>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</si>
  <si>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</si>
  <si>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</si>
  <si>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</si>
  <si>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</si>
  <si>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</si>
  <si>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</si>
  <si>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</si>
  <si>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</si>
  <si>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</si>
  <si>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</si>
  <si>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</si>
  <si>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</si>
  <si>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</si>
  <si>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</si>
  <si>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</si>
  <si>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</si>
  <si>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</si>
  <si>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</si>
  <si>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</si>
  <si>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</si>
  <si>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</si>
  <si>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</si>
  <si>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</si>
  <si>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</si>
  <si>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</si>
  <si>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</si>
  <si>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</si>
  <si>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</si>
  <si>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</si>
  <si>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</si>
  <si>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</si>
  <si>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</si>
  <si>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</si>
  <si>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</si>
  <si>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</si>
  <si>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</si>
  <si>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</si>
  <si>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</si>
  <si>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</si>
  <si>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</si>
  <si>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</si>
  <si>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</si>
  <si>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</si>
  <si>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</si>
  <si>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</si>
  <si>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</si>
  <si>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</si>
  <si>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</si>
  <si>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</si>
  <si>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</si>
  <si>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</si>
  <si>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</si>
  <si>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</si>
  <si>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</si>
  <si>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</si>
  <si>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</si>
  <si>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</si>
  <si>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</si>
  <si>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</si>
  <si>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</si>
  <si>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</si>
  <si>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</si>
  <si>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</si>
  <si>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</si>
  <si>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</si>
  <si>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</si>
  <si>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</si>
  <si>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</si>
  <si>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</si>
  <si>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</si>
  <si>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</si>
  <si>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</si>
  <si>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</si>
  <si>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</si>
  <si>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</si>
  <si>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</si>
  <si>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</si>
  <si>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</si>
  <si>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</si>
  <si>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</si>
  <si>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</si>
  <si>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</si>
  <si>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</si>
  <si>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</si>
  <si>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</si>
  <si>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</si>
  <si>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</si>
  <si>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</si>
  <si>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</si>
  <si>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</si>
  <si>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</si>
  <si>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</si>
  <si>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</si>
  <si>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</si>
  <si>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</si>
  <si>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</si>
  <si>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</si>
  <si>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</si>
  <si>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</si>
  <si>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</si>
  <si>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</si>
  <si>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</si>
  <si>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</si>
  <si>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</si>
  <si>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</si>
  <si>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</si>
  <si>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</si>
  <si>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</si>
  <si>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</si>
  <si>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</si>
  <si>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</si>
  <si>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</si>
  <si>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</si>
  <si>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</si>
  <si>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</si>
  <si>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</si>
  <si>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</si>
  <si>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</si>
  <si>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</si>
  <si>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</si>
  <si>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</si>
  <si>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</si>
  <si>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</si>
  <si>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</si>
  <si>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</si>
  <si>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</si>
  <si>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</si>
  <si>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</si>
  <si>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</si>
  <si>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</si>
  <si>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</si>
  <si>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</si>
  <si>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</si>
  <si>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</si>
  <si>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</si>
  <si>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</si>
  <si>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</si>
  <si>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</si>
  <si>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</si>
  <si>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</si>
  <si>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</si>
  <si>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</si>
  <si>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</si>
  <si>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</si>
  <si>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</si>
  <si>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</si>
  <si>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</si>
  <si>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</si>
  <si>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</si>
  <si>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</si>
  <si>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</si>
  <si>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</si>
  <si>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</si>
  <si>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</si>
  <si>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</si>
  <si>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</si>
  <si>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</si>
  <si>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</si>
  <si>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</si>
  <si>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</si>
  <si>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</si>
  <si>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</si>
  <si>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</si>
  <si>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</si>
  <si>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</si>
  <si>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</si>
  <si>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</si>
  <si>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</si>
  <si>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</si>
  <si>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</si>
  <si>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</si>
  <si>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</si>
  <si>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</si>
  <si>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</si>
  <si>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</si>
  <si>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</si>
  <si>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</si>
  <si>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</si>
  <si>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</si>
  <si>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</si>
  <si>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</si>
  <si>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</si>
  <si>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</si>
  <si>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</si>
  <si>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</si>
  <si>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</si>
  <si>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</si>
  <si>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</si>
  <si>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</si>
  <si>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</si>
  <si>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</si>
  <si>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</si>
  <si>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</si>
  <si>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</si>
  <si>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</si>
  <si>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</si>
  <si>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</si>
  <si>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</si>
  <si>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</si>
  <si>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</si>
  <si>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</si>
  <si>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</si>
  <si>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</si>
  <si>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</si>
  <si>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</si>
  <si>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</si>
  <si>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</si>
  <si>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</si>
  <si>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</si>
  <si>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</si>
  <si>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</si>
  <si>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</si>
  <si>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</si>
  <si>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</si>
  <si>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</si>
  <si>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</si>
  <si>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</si>
  <si>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</si>
  <si>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</si>
  <si>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</si>
  <si>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</si>
  <si>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</si>
  <si>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</si>
  <si>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</si>
  <si>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</si>
  <si>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</si>
  <si>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</si>
  <si>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</si>
  <si>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</si>
  <si>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</si>
  <si>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</si>
  <si>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</si>
  <si>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</si>
  <si>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</si>
  <si>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</si>
  <si>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</si>
  <si>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</si>
  <si>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</si>
  <si>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</si>
  <si>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</si>
  <si>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</si>
  <si>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</si>
  <si>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</si>
  <si>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</si>
  <si>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</si>
  <si>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</si>
  <si>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</si>
  <si>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</si>
  <si>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</si>
  <si>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</si>
  <si>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</si>
  <si>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</si>
  <si>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</si>
  <si>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</si>
  <si>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</si>
  <si>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</si>
  <si>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</si>
  <si>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</si>
  <si>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</si>
  <si>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</si>
  <si>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</si>
  <si>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</si>
  <si>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</si>
  <si>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</si>
  <si>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</si>
  <si>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</si>
  <si>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</si>
  <si>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</si>
  <si>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</si>
  <si>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</si>
  <si>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</si>
  <si>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</si>
  <si>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</si>
  <si>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</si>
  <si>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</si>
  <si>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</si>
  <si>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</si>
  <si>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</si>
  <si>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</si>
  <si>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</si>
  <si>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</si>
  <si>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</si>
  <si>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</si>
  <si>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</si>
  <si>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</si>
  <si>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</si>
  <si>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</si>
  <si>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</si>
  <si>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</si>
  <si>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</si>
  <si>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</si>
  <si>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</si>
  <si>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</si>
  <si>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</si>
  <si>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</si>
  <si>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</si>
  <si>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</si>
  <si>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</si>
  <si>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</si>
  <si>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</si>
  <si>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</si>
  <si>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</si>
  <si>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</si>
  <si>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</si>
  <si>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</si>
  <si>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</si>
  <si>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</si>
  <si>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</si>
  <si>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</si>
  <si>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</si>
  <si>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</si>
  <si>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</si>
  <si>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</si>
  <si>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</si>
  <si>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</si>
  <si>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</si>
  <si>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</si>
  <si>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</si>
  <si>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</si>
  <si>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</si>
  <si>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</si>
  <si>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</si>
  <si>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</si>
  <si>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</si>
  <si>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</si>
  <si>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</si>
  <si>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</si>
  <si>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</si>
  <si>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</si>
  <si>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</si>
  <si>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</si>
  <si>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</si>
  <si>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</si>
  <si>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</si>
  <si>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</si>
  <si>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</si>
  <si>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</si>
  <si>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</si>
  <si>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</si>
  <si>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</si>
  <si>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</si>
  <si>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</si>
  <si>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</si>
  <si>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</si>
  <si>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</si>
  <si>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</si>
  <si>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</si>
  <si>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</si>
  <si>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</si>
  <si>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</si>
  <si>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</si>
  <si>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</si>
  <si>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</si>
  <si>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</si>
  <si>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</si>
  <si>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</si>
  <si>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</si>
  <si>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</si>
  <si>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</si>
  <si>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</si>
  <si>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</si>
  <si>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</si>
  <si>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</si>
  <si>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</si>
  <si>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</si>
  <si>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</si>
  <si>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</si>
  <si>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</si>
  <si>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</si>
  <si>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</si>
  <si>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</si>
  <si>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</si>
  <si>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</si>
  <si>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</si>
  <si>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</si>
  <si>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</si>
  <si>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</si>
  <si>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</si>
  <si>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</si>
  <si>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</si>
  <si>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</si>
  <si>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</si>
  <si>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</si>
  <si>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</si>
  <si>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</si>
  <si>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</si>
  <si>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</si>
  <si>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</si>
  <si>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</si>
  <si>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</si>
  <si>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</si>
  <si>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</si>
  <si>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</si>
  <si>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</si>
  <si>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</si>
  <si>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</si>
  <si>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</si>
  <si>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</si>
  <si>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</si>
  <si>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</si>
  <si>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</si>
  <si>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</si>
  <si>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</si>
  <si>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</si>
  <si>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</si>
  <si>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</si>
  <si>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</si>
  <si>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</si>
  <si>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</si>
  <si>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</si>
  <si>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</si>
  <si>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</si>
  <si>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</si>
  <si>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</si>
  <si>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</si>
  <si>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</si>
  <si>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</si>
  <si>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</si>
  <si>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</si>
  <si>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</si>
  <si>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</si>
  <si>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</si>
  <si>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</si>
  <si>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</si>
  <si>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</si>
  <si>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</si>
  <si>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</si>
  <si>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</si>
  <si>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</si>
  <si>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</si>
  <si>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</si>
  <si>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</si>
  <si>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</si>
  <si>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</si>
  <si>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</si>
  <si>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</si>
  <si>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</si>
  <si>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</si>
  <si>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</si>
  <si>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</si>
  <si>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</si>
  <si>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</si>
  <si>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</si>
  <si>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</si>
  <si>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</si>
  <si>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</si>
  <si>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</si>
  <si>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</si>
  <si>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</si>
  <si>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</si>
  <si>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</si>
  <si>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</si>
  <si>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</si>
  <si>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</si>
  <si>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</si>
  <si>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</si>
  <si>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</si>
  <si>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</si>
  <si>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</si>
  <si>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</si>
  <si>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</si>
  <si>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</si>
  <si>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</si>
  <si>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</si>
  <si>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</si>
  <si>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</si>
  <si>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</si>
  <si>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</si>
  <si>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</si>
  <si>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</si>
  <si>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</si>
  <si>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</si>
  <si>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</si>
  <si>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</si>
  <si>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</si>
  <si>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</si>
  <si>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</si>
  <si>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</si>
  <si>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</si>
  <si>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</si>
  <si>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</si>
  <si>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</si>
  <si>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</si>
  <si>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</si>
  <si>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</si>
  <si>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</si>
  <si>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</si>
  <si>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</si>
  <si>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</si>
  <si>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</si>
  <si>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</si>
  <si>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</si>
  <si>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</si>
  <si>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</si>
  <si>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</si>
  <si>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</si>
  <si>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</si>
  <si>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</si>
  <si>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</si>
  <si>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</si>
  <si>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</si>
  <si>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</si>
  <si>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</si>
  <si>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</si>
  <si>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</si>
  <si>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</si>
  <si>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</si>
  <si>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</si>
  <si>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</si>
  <si>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</si>
  <si>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</si>
  <si>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</si>
  <si>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</si>
  <si>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</si>
  <si>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</si>
  <si>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</si>
  <si>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</si>
  <si>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</si>
  <si>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</si>
  <si>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</si>
  <si>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</si>
  <si>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</si>
  <si>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</si>
  <si>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</si>
  <si>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</si>
  <si>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</si>
  <si>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</si>
  <si>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</si>
  <si>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</si>
  <si>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</si>
  <si>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</si>
  <si>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</si>
  <si>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</si>
  <si>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</si>
  <si>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</si>
  <si>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</si>
  <si>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</si>
  <si>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</si>
  <si>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</si>
  <si>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</si>
  <si>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</si>
  <si>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</si>
  <si>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</si>
  <si>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</si>
  <si>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</si>
  <si>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</si>
  <si>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</si>
  <si>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</si>
  <si>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</si>
  <si>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</si>
  <si>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</si>
  <si>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</si>
  <si>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</si>
  <si>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</si>
  <si>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</si>
  <si>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</si>
  <si>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</si>
  <si>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</si>
  <si>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</si>
  <si>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</si>
  <si>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</si>
  <si>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</si>
  <si>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</si>
  <si>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</si>
  <si>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</si>
  <si>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</si>
  <si>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</si>
  <si>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</si>
  <si>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</si>
  <si>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</si>
  <si>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</si>
  <si>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</si>
  <si>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</si>
  <si>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</si>
  <si>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</si>
  <si>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</si>
  <si>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</si>
  <si>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</si>
  <si>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</si>
  <si>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</si>
  <si>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</si>
  <si>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</si>
  <si>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</si>
  <si>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</si>
  <si>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</si>
  <si>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</si>
  <si>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</si>
  <si>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</si>
  <si>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</si>
  <si>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</si>
  <si>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</si>
  <si>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</si>
  <si>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</si>
  <si>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</si>
  <si>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</si>
  <si>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</si>
  <si>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</si>
  <si>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</si>
  <si>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</si>
  <si>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</si>
  <si>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</si>
  <si>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</si>
  <si>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</si>
  <si>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</si>
  <si>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</si>
  <si>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</si>
  <si>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</si>
  <si>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</si>
  <si>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</si>
  <si>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</si>
  <si>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</si>
  <si>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</si>
  <si>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</si>
  <si>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</si>
  <si>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</si>
  <si>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</si>
  <si>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</si>
  <si>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</si>
  <si>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</si>
  <si>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</si>
  <si>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</si>
  <si>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</si>
  <si>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</si>
  <si>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</si>
  <si>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</si>
  <si>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</si>
  <si>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</si>
  <si>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</si>
  <si>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</si>
  <si>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</si>
  <si>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</si>
  <si>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</si>
  <si>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</si>
  <si>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</si>
  <si>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</si>
  <si>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</si>
  <si>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</si>
  <si>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</si>
  <si>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</si>
  <si>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</si>
  <si>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</si>
  <si>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</si>
  <si>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</si>
  <si>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</si>
  <si>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</si>
  <si>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</si>
  <si>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</si>
  <si>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</si>
  <si>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</si>
  <si>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</si>
  <si>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</si>
  <si>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</si>
  <si>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</si>
  <si>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</si>
  <si>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</si>
  <si>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</si>
  <si>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</si>
  <si>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</si>
  <si>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</si>
  <si>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</si>
  <si>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</si>
  <si>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</si>
  <si>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</si>
  <si>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</si>
  <si>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</si>
  <si>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</si>
  <si>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</si>
  <si>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</si>
  <si>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</si>
  <si>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</si>
  <si>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</si>
  <si>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</si>
  <si>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</si>
  <si>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</si>
  <si>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</si>
  <si>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</si>
  <si>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</si>
  <si>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</si>
  <si>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</si>
  <si>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</si>
  <si>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</si>
  <si>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</si>
  <si>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</si>
  <si>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</si>
  <si>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</si>
  <si>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</si>
  <si>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</si>
  <si>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</si>
  <si>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</si>
  <si>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</si>
  <si>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</si>
  <si>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</si>
  <si>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</si>
  <si>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</si>
  <si>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</si>
  <si>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</si>
  <si>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</si>
  <si>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</si>
  <si>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</si>
  <si>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</si>
  <si>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</si>
  <si>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</si>
  <si>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</si>
  <si>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</si>
  <si>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</si>
  <si>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</si>
  <si>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</si>
  <si>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</si>
  <si>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</si>
  <si>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</si>
  <si>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</si>
  <si>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</si>
  <si>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</si>
  <si>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</si>
  <si>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</si>
  <si>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</si>
  <si>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</si>
  <si>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</si>
  <si>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</si>
  <si>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</si>
  <si>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</si>
  <si>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</si>
  <si>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</si>
  <si>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</si>
  <si>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</si>
  <si>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</si>
  <si>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</si>
  <si>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</si>
  <si>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</si>
  <si>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</si>
  <si>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</si>
  <si>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</si>
  <si>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</si>
  <si>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</si>
  <si>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</si>
  <si>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</si>
  <si>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</si>
  <si>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</si>
  <si>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</si>
  <si>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</si>
  <si>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</si>
  <si>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</si>
  <si>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</si>
  <si>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</si>
  <si>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</si>
  <si>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</si>
  <si>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</si>
  <si>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</si>
  <si>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</si>
  <si>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</si>
  <si>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</si>
  <si>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</si>
  <si>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</si>
  <si>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</si>
  <si>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</si>
  <si>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</si>
  <si>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</si>
  <si>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</si>
  <si>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</si>
  <si>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</si>
  <si>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</si>
  <si>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</si>
  <si>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</si>
  <si>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</si>
  <si>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</si>
  <si>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</si>
  <si>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</si>
  <si>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</si>
  <si>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</si>
  <si>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</si>
  <si>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</si>
  <si>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</si>
  <si>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</si>
  <si>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</si>
  <si>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</si>
  <si>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</si>
  <si>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</si>
  <si>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</si>
  <si>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</si>
  <si>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</si>
  <si>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</si>
  <si>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</si>
  <si>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</si>
  <si>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</si>
  <si>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</si>
  <si>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</si>
  <si>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</si>
  <si>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</si>
  <si>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</si>
  <si>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</si>
  <si>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</si>
  <si>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</si>
  <si>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</si>
  <si>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</si>
  <si>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</si>
  <si>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</si>
  <si>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</si>
  <si>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</si>
  <si>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</si>
  <si>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</si>
  <si>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</si>
  <si>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</si>
  <si>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</si>
  <si>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</si>
  <si>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</si>
  <si>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</si>
  <si>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</si>
  <si>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</si>
  <si>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</si>
  <si>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</si>
  <si>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</si>
  <si>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</si>
  <si>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</si>
  <si>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</si>
  <si>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</si>
  <si>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</si>
  <si>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</si>
  <si>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</si>
  <si>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</si>
  <si>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</si>
  <si>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</si>
  <si>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</si>
  <si>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</si>
  <si>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</si>
  <si>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</si>
  <si>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</si>
  <si>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</si>
  <si>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</si>
  <si>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</si>
  <si>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</si>
  <si>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</si>
  <si>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</si>
  <si>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</si>
  <si>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</si>
  <si>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</si>
  <si>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</si>
  <si>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</si>
  <si>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</si>
  <si>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</si>
  <si>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</si>
  <si>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</si>
  <si>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</si>
  <si>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</si>
  <si>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</si>
  <si>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</si>
  <si>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</si>
  <si>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</si>
  <si>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</si>
  <si>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</si>
  <si>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</si>
  <si>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</si>
  <si>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</si>
  <si>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</si>
  <si>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</si>
  <si>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</si>
  <si>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</si>
  <si>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</si>
  <si>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</si>
  <si>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</si>
  <si>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</si>
  <si>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</si>
  <si>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</si>
  <si>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</si>
  <si>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</si>
  <si>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</si>
  <si>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</si>
  <si>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</si>
  <si>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</si>
  <si>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</si>
  <si>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</si>
  <si>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</si>
  <si>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</si>
  <si>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</si>
  <si>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</si>
  <si>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</si>
  <si>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</si>
  <si>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</si>
  <si>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</si>
  <si>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</si>
  <si>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</si>
  <si>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</si>
  <si>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</si>
  <si>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</si>
  <si>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</si>
  <si>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</si>
  <si>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</si>
  <si>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</si>
  <si>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</si>
  <si>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</si>
  <si>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</si>
  <si>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</si>
  <si>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</si>
  <si>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</si>
  <si>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</si>
  <si>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</si>
  <si>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</si>
  <si>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</si>
  <si>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</si>
  <si>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</si>
  <si>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</si>
  <si>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</si>
  <si>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</si>
  <si>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</si>
  <si>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</si>
  <si>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</si>
  <si>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</si>
  <si>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</si>
  <si>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</si>
  <si>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</si>
  <si>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</si>
  <si>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</si>
  <si>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</si>
  <si>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</si>
  <si>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</si>
  <si>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</si>
  <si>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</si>
  <si>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</si>
  <si>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</si>
  <si>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</si>
  <si>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</si>
  <si>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</si>
  <si>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</si>
  <si>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</si>
  <si>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</si>
  <si>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</si>
  <si>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</si>
  <si>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</si>
  <si>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</si>
  <si>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</si>
  <si>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</si>
  <si>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</si>
  <si>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</si>
  <si>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</si>
  <si>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</si>
  <si>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</si>
  <si>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</si>
  <si>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</si>
  <si>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</si>
  <si>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</si>
  <si>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</si>
  <si>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</si>
  <si>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</si>
  <si>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</si>
  <si>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</si>
  <si>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</si>
  <si>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</si>
  <si>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</si>
  <si>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</si>
  <si>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</si>
  <si>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</si>
  <si>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</si>
  <si>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</si>
  <si>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</si>
  <si>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</si>
  <si>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</si>
  <si>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</si>
  <si>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</si>
  <si>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</si>
  <si>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</si>
  <si>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</si>
  <si>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</si>
  <si>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</si>
  <si>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</si>
  <si>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</si>
  <si>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</si>
  <si>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</si>
  <si>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</si>
  <si>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</si>
  <si>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</si>
  <si>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</si>
  <si>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</si>
  <si>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</si>
  <si>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</si>
  <si>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</si>
  <si>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</si>
  <si>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</si>
  <si>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</si>
  <si>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</si>
  <si>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</si>
  <si>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</si>
  <si>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</si>
  <si>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</si>
  <si>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</si>
  <si>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</si>
  <si>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</si>
  <si>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</si>
  <si>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</si>
  <si>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</si>
  <si>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</si>
  <si>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</si>
  <si>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</si>
  <si>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</si>
  <si>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</si>
  <si>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</si>
  <si>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</si>
  <si>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</si>
  <si>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</si>
  <si>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</si>
  <si>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</si>
  <si>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</si>
  <si>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</si>
  <si>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</si>
  <si>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</si>
  <si>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</si>
  <si>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</si>
  <si>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</si>
  <si>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</si>
  <si>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</si>
  <si>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</si>
  <si>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</si>
  <si>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</si>
  <si>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</si>
  <si>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</si>
  <si>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</si>
  <si>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</si>
  <si>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</si>
  <si>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</si>
  <si>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</si>
  <si>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</si>
  <si>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</si>
  <si>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</si>
  <si>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</si>
  <si>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</si>
  <si>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</si>
  <si>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</si>
  <si>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</si>
  <si>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</si>
  <si>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</si>
  <si>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</si>
  <si>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</si>
  <si>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</si>
  <si>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</si>
  <si>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</si>
  <si>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</si>
  <si>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</si>
  <si>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</si>
  <si>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</si>
  <si>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</si>
  <si>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</si>
  <si>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</si>
  <si>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</si>
  <si>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</si>
  <si>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</si>
  <si>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</si>
  <si>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</si>
  <si>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</si>
  <si>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</si>
  <si>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</si>
  <si>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</si>
  <si>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</si>
  <si>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</si>
  <si>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</si>
  <si>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</si>
  <si>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</si>
  <si>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</si>
  <si>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</si>
  <si>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</si>
  <si>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</si>
  <si>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</si>
  <si>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</si>
  <si>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</si>
  <si>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</si>
  <si>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</si>
  <si>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</si>
  <si>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</si>
  <si>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</si>
  <si>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</si>
  <si>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</si>
  <si>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</si>
  <si>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</si>
  <si>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</si>
  <si>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</si>
  <si>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</si>
  <si>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</si>
  <si>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</si>
  <si>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</si>
  <si>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</si>
  <si>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</si>
  <si>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</si>
  <si>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</si>
  <si>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</si>
  <si>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</si>
  <si>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</si>
  <si>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</si>
  <si>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</si>
  <si>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</si>
  <si>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</si>
  <si>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</si>
  <si>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</si>
  <si>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</si>
  <si>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</si>
  <si>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</si>
  <si>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</si>
  <si>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</si>
  <si>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</si>
  <si>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</si>
  <si>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</si>
  <si>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</si>
  <si>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</si>
  <si>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</si>
  <si>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</si>
  <si>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</si>
  <si>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</si>
  <si>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</si>
  <si>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</si>
  <si>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</si>
  <si>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</si>
  <si>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</si>
  <si>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</si>
  <si>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</si>
  <si>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</si>
  <si>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</si>
  <si>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</si>
  <si>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</si>
  <si>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</si>
  <si>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</si>
  <si>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</si>
  <si>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</si>
  <si>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</si>
  <si>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</si>
  <si>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</si>
  <si>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</si>
  <si>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</si>
  <si>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</si>
  <si>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</si>
  <si>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</si>
  <si>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</si>
  <si>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</si>
  <si>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</si>
  <si>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</si>
  <si>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</si>
  <si>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</si>
  <si>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</si>
  <si>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</si>
  <si>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</si>
  <si>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</si>
  <si>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</si>
  <si>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</si>
  <si>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</si>
  <si>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</si>
  <si>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</si>
  <si>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</si>
  <si>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</si>
  <si>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</si>
  <si>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</si>
  <si>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</si>
  <si>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</si>
  <si>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</si>
  <si>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</si>
  <si>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</si>
  <si>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</si>
  <si>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</si>
  <si>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</si>
  <si>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</si>
  <si>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</si>
  <si>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</si>
  <si>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</si>
  <si>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</si>
  <si>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</si>
  <si>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</si>
  <si>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</si>
  <si>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</si>
  <si>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</si>
  <si>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</si>
  <si>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</si>
  <si>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</si>
  <si>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</si>
  <si>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</si>
  <si>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</si>
  <si>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</si>
  <si>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</si>
  <si>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</si>
  <si>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</si>
  <si>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</si>
  <si>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</si>
  <si>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</si>
  <si>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</si>
  <si>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</si>
  <si>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</si>
  <si>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</si>
  <si>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</si>
  <si>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</si>
  <si>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</si>
  <si>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</si>
  <si>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</si>
  <si>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</si>
  <si>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</si>
  <si>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</si>
  <si>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</si>
  <si>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</si>
  <si>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</si>
  <si>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</si>
  <si>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</si>
  <si>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</si>
  <si>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</si>
  <si>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</si>
  <si>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</si>
  <si>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</si>
  <si>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</si>
  <si>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</si>
  <si>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</si>
  <si>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</si>
  <si>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</si>
  <si>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</si>
  <si>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</si>
  <si>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</si>
  <si>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</si>
  <si>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</si>
  <si>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</si>
  <si>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</si>
  <si>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</si>
  <si>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</si>
  <si>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</si>
  <si>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</si>
  <si>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</si>
  <si>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</si>
  <si>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</si>
  <si>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</si>
  <si>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</si>
  <si>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</si>
  <si>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</si>
  <si>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</si>
  <si>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</si>
  <si>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</si>
  <si>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</si>
  <si>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</si>
  <si>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</si>
  <si>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</si>
  <si>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</si>
  <si>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</si>
  <si>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</si>
  <si>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</si>
  <si>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</si>
  <si>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</si>
  <si>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</si>
  <si>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</si>
  <si>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</si>
  <si>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</si>
  <si>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</si>
  <si>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</si>
  <si>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</si>
  <si>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</si>
  <si>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</si>
  <si>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</si>
  <si>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</si>
  <si>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</si>
  <si>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</si>
  <si>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</si>
  <si>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</si>
  <si>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</si>
  <si>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</si>
  <si>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</si>
  <si>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</si>
  <si>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</si>
  <si>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</si>
  <si>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</si>
  <si>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</si>
  <si>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</si>
  <si>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</si>
  <si>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</si>
  <si>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</si>
  <si>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</si>
  <si>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</si>
  <si>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</si>
  <si>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</si>
  <si>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</si>
  <si>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</si>
  <si>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</si>
  <si>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</si>
  <si>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</si>
  <si>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</si>
  <si>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</si>
  <si>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</si>
  <si>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</si>
  <si>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</si>
  <si>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</si>
  <si>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</si>
  <si>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</si>
  <si>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</si>
  <si>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</si>
  <si>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</si>
  <si>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</si>
  <si>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</si>
  <si>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</si>
  <si>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</si>
  <si>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</si>
  <si>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</si>
  <si>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</si>
  <si>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</si>
  <si>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</si>
  <si>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</si>
  <si>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</si>
  <si>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</si>
  <si>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</si>
  <si>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</si>
  <si>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</si>
  <si>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</si>
  <si>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</si>
  <si>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</si>
  <si>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</si>
  <si>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</si>
  <si>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</si>
  <si>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</si>
  <si>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</si>
  <si>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</si>
  <si>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</si>
  <si>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</si>
  <si>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</si>
  <si>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</si>
  <si>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</si>
  <si>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</si>
  <si>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</si>
  <si>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</si>
  <si>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</si>
  <si>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</si>
  <si>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</si>
  <si>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</si>
  <si>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</si>
  <si>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</si>
  <si>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</si>
  <si>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</si>
  <si>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</si>
  <si>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</si>
  <si>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</si>
  <si>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</si>
  <si>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</si>
  <si>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</si>
  <si>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</si>
  <si>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</si>
  <si>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</si>
  <si>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</si>
  <si>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</si>
  <si>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</si>
  <si>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</si>
  <si>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</si>
  <si>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</si>
  <si>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</si>
  <si>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</si>
  <si>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</si>
  <si>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</si>
  <si>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</si>
  <si>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</si>
  <si>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</si>
  <si>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</si>
  <si>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</si>
  <si>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</si>
  <si>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</si>
  <si>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</si>
  <si>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</si>
  <si>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</si>
  <si>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</si>
  <si>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</si>
  <si>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</si>
  <si>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</si>
  <si>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</si>
  <si>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</si>
  <si>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</si>
  <si>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</si>
  <si>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</si>
  <si>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</si>
  <si>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</si>
  <si>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</si>
  <si>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</si>
  <si>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</si>
  <si>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</si>
  <si>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</si>
  <si>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</si>
  <si>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</si>
  <si>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</si>
  <si>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</si>
  <si>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</si>
  <si>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</si>
  <si>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</si>
  <si>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</si>
  <si>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</si>
  <si>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</si>
  <si>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</si>
  <si>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</si>
  <si>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</si>
  <si>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</si>
  <si>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</si>
  <si>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</si>
  <si>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</si>
  <si>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</si>
  <si>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</si>
  <si>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</si>
  <si>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</si>
  <si>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</si>
  <si>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</si>
  <si>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</si>
  <si>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</si>
  <si>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</si>
  <si>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</si>
  <si>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</si>
  <si>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</si>
  <si>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</si>
  <si>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</si>
  <si>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</si>
  <si>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</si>
  <si>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</si>
  <si>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</si>
  <si>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</si>
  <si>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</si>
  <si>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</si>
  <si>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</si>
  <si>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</si>
  <si>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</si>
  <si>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</si>
  <si>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</si>
  <si>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</si>
  <si>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</si>
  <si>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</si>
  <si>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</si>
  <si>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</si>
  <si>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</si>
  <si>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</si>
  <si>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</si>
  <si>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</si>
  <si>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</si>
  <si>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</si>
  <si>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</si>
  <si>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</si>
  <si>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</si>
  <si>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</si>
  <si>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</si>
  <si>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</si>
  <si>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</si>
  <si>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</si>
  <si>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</si>
  <si>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</si>
  <si>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</si>
  <si>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</si>
  <si>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</si>
  <si>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</si>
  <si>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</si>
  <si>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</si>
  <si>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</si>
  <si>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</si>
  <si>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</si>
  <si>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</si>
  <si>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</si>
  <si>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</si>
  <si>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</si>
  <si>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</si>
  <si>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</si>
  <si>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</si>
  <si>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</si>
  <si>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</si>
  <si>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</si>
  <si>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</si>
  <si>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</si>
  <si>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</si>
  <si>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</si>
  <si>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</si>
  <si>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</si>
  <si>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</si>
  <si>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</si>
  <si>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</si>
  <si>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</si>
  <si>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</si>
  <si>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</si>
  <si>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</si>
  <si>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</si>
  <si>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</si>
  <si>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</si>
  <si>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</si>
  <si>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</si>
  <si>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</si>
  <si>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</si>
  <si>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</si>
  <si>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</si>
  <si>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</si>
  <si>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</si>
  <si>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</si>
  <si>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</si>
  <si>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</si>
  <si>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</si>
  <si>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</si>
  <si>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</si>
  <si>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</si>
  <si>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</si>
  <si>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</si>
  <si>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</si>
  <si>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</si>
  <si>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</si>
  <si>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</si>
  <si>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</si>
  <si>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</si>
  <si>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</si>
  <si>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</si>
  <si>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</si>
  <si>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</si>
  <si>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</si>
  <si>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</si>
  <si>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</si>
  <si>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</si>
  <si>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</si>
  <si>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</si>
  <si>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</si>
  <si>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</si>
  <si>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</si>
  <si>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</si>
  <si>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</si>
  <si>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</si>
  <si>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</si>
  <si>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</si>
  <si>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</si>
  <si>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</si>
  <si>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</si>
  <si>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</si>
  <si>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</si>
  <si>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</si>
  <si>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</si>
  <si>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</si>
  <si>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</si>
  <si>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</si>
  <si>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</si>
  <si>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</si>
  <si>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</si>
  <si>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</si>
  <si>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</si>
  <si>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</si>
  <si>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</si>
  <si>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</si>
  <si>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</si>
  <si>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</si>
  <si>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</si>
  <si>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</si>
  <si>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</si>
  <si>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</si>
  <si>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</si>
  <si>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</si>
  <si>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</si>
  <si>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</si>
  <si>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</si>
  <si>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</si>
  <si>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</si>
  <si>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</si>
  <si>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</si>
  <si>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</si>
  <si>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</si>
  <si>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</si>
  <si>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</si>
  <si>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</si>
  <si>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</si>
  <si>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</si>
  <si>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</si>
  <si>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</si>
  <si>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</si>
  <si>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</si>
  <si>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</si>
  <si>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</si>
  <si>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</si>
  <si>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</si>
  <si>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</si>
  <si>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</si>
  <si>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</si>
  <si>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</si>
  <si>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</si>
  <si>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</si>
  <si>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</si>
  <si>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</si>
  <si>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</si>
  <si>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</si>
  <si>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</si>
  <si>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</si>
  <si>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</si>
  <si>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</si>
  <si>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</si>
  <si>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</si>
  <si>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</si>
  <si>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</si>
  <si>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</si>
  <si>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</si>
  <si>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</si>
  <si>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</si>
  <si>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</si>
  <si>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</si>
  <si>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</si>
  <si>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</si>
  <si>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</si>
  <si>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</si>
  <si>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</si>
  <si>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</si>
  <si>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</si>
  <si>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</si>
  <si>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</si>
  <si>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</si>
  <si>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</si>
  <si>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</si>
  <si>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</si>
  <si>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</si>
  <si>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</si>
  <si>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</si>
  <si>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</si>
  <si>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</si>
  <si>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</si>
  <si>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</si>
  <si>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</si>
  <si>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</si>
  <si>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</si>
  <si>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</si>
  <si>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</si>
  <si>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</si>
  <si>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</si>
  <si>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</si>
  <si>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</si>
  <si>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</si>
  <si>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</si>
  <si>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</si>
  <si>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</si>
  <si>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</si>
  <si>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</si>
  <si>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</si>
  <si>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</si>
  <si>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</si>
  <si>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</si>
  <si>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</si>
  <si>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</si>
  <si>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</si>
  <si>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</si>
  <si>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</si>
  <si>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</si>
  <si>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</si>
  <si>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</si>
  <si>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</si>
  <si>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</si>
  <si>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</si>
  <si>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</si>
  <si>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</si>
  <si>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</si>
  <si>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</si>
  <si>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</si>
  <si>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</si>
  <si>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</si>
  <si>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</si>
  <si>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</si>
  <si>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</si>
  <si>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</si>
  <si>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</si>
  <si>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</si>
  <si>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</si>
  <si>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</si>
  <si>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</si>
  <si>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</si>
  <si>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</si>
  <si>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</si>
  <si>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</si>
  <si>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</si>
  <si>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</si>
  <si>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</si>
  <si>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</si>
  <si>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</si>
  <si>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</si>
  <si>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</si>
  <si>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</si>
  <si>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</si>
  <si>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</si>
  <si>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</si>
  <si>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</si>
  <si>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</si>
  <si>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</si>
  <si>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</si>
  <si>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</si>
  <si>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</si>
  <si>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</si>
  <si>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</si>
  <si>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</si>
  <si>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</si>
  <si>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</si>
  <si>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</si>
  <si>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</si>
  <si>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</si>
  <si>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</si>
  <si>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</si>
  <si>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</si>
  <si>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</si>
  <si>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</si>
  <si>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</si>
  <si>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</si>
  <si>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</si>
  <si>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</si>
  <si>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</si>
  <si>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</si>
  <si>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</si>
  <si>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</si>
  <si>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</si>
  <si>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</si>
  <si>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</si>
  <si>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</si>
  <si>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</si>
  <si>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</si>
  <si>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</si>
  <si>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</si>
  <si>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</si>
  <si>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</si>
  <si>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</si>
  <si>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</si>
  <si>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</si>
  <si>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</si>
  <si>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</si>
  <si>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</si>
  <si>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</si>
  <si>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</si>
  <si>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</si>
  <si>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</si>
  <si>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</si>
  <si>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</si>
  <si>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</si>
  <si>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</si>
  <si>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</si>
  <si>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</si>
  <si>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</si>
  <si>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</si>
  <si>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</si>
  <si>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</si>
  <si>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</si>
  <si>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</si>
  <si>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</si>
  <si>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</si>
  <si>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</si>
  <si>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</si>
  <si>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</si>
  <si>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</si>
  <si>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</si>
  <si>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</si>
  <si>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</si>
  <si>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</si>
  <si>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</si>
  <si>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</si>
  <si>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</si>
  <si>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</si>
  <si>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</si>
  <si>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</si>
  <si>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</si>
  <si>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</si>
  <si>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</si>
  <si>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</si>
  <si>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</si>
  <si>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</si>
  <si>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</si>
  <si>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</si>
  <si>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</si>
  <si>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</si>
  <si>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</si>
  <si>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</si>
  <si>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</si>
  <si>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</si>
  <si>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</si>
  <si>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</si>
  <si>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</si>
  <si>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</si>
  <si>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</si>
  <si>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</si>
  <si>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</si>
  <si>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</si>
  <si>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</si>
  <si>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</si>
  <si>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</si>
  <si>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</si>
  <si>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</si>
  <si>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</si>
  <si>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</si>
  <si>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</si>
  <si>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</si>
  <si>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</si>
  <si>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</si>
  <si>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</si>
  <si>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</si>
  <si>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</si>
  <si>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</si>
  <si>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</si>
  <si>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</si>
  <si>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</si>
  <si>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</si>
  <si>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</si>
  <si>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</si>
  <si>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</si>
  <si>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</si>
  <si>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</si>
  <si>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</si>
  <si>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</si>
  <si>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</si>
  <si>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</si>
  <si>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</si>
  <si>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</si>
  <si>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</si>
  <si>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</si>
  <si>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</si>
  <si>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</si>
  <si>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</si>
  <si>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</si>
  <si>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</si>
  <si>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</si>
  <si>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</si>
  <si>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</si>
  <si>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</si>
  <si>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</si>
  <si>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</si>
  <si>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</si>
  <si>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</si>
  <si>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</si>
  <si>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</si>
  <si>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</si>
  <si>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</si>
  <si>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</si>
  <si>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</si>
  <si>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</si>
  <si>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</si>
  <si>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</si>
  <si>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</si>
  <si>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</si>
  <si>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</si>
  <si>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</si>
  <si>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</si>
  <si>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</si>
  <si>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</si>
  <si>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</si>
  <si>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</si>
  <si>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</si>
  <si>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</si>
  <si>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</si>
  <si>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</si>
  <si>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</si>
  <si>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</si>
  <si>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</si>
  <si>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</si>
  <si>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</si>
  <si>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</si>
  <si>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</si>
  <si>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</si>
  <si>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</si>
  <si>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</si>
  <si>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</si>
  <si>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</si>
  <si>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</si>
  <si>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</si>
  <si>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</si>
  <si>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</si>
  <si>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</si>
  <si>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</si>
  <si>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</si>
  <si>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</si>
  <si>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</si>
  <si>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</si>
  <si>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</si>
  <si>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</si>
  <si>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</si>
  <si>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</si>
  <si>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</si>
  <si>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</si>
  <si>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</si>
  <si>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</si>
  <si>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</si>
  <si>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</si>
  <si>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</si>
  <si>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</si>
  <si>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</si>
  <si>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</si>
  <si>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</si>
  <si>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</si>
  <si>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</si>
  <si>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</si>
  <si>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</si>
  <si>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</si>
  <si>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</si>
  <si>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</si>
  <si>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</si>
  <si>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</si>
  <si>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</si>
  <si>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</si>
  <si>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</si>
  <si>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</si>
  <si>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</si>
  <si>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</si>
  <si>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</si>
  <si>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</si>
  <si>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</si>
  <si>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</si>
  <si>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</si>
  <si>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</si>
  <si>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</si>
  <si>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</si>
  <si>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</si>
  <si>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</si>
  <si>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</si>
  <si>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</si>
  <si>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</si>
  <si>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</si>
  <si>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</si>
  <si>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</si>
  <si>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</si>
  <si>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</si>
  <si>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</si>
  <si>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</si>
  <si>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</si>
  <si>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</si>
  <si>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</si>
  <si>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</si>
  <si>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</si>
  <si>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</si>
  <si>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</si>
  <si>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</si>
  <si>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</si>
  <si>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</si>
  <si>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</si>
  <si>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</si>
  <si>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</si>
  <si>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</si>
  <si>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</si>
  <si>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</si>
  <si>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</si>
  <si>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</si>
  <si>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</si>
  <si>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</si>
  <si>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</si>
  <si>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</si>
  <si>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</si>
  <si>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</si>
  <si>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</si>
  <si>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</si>
  <si>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</si>
  <si>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</si>
  <si>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</si>
  <si>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</si>
  <si>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</si>
  <si>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</si>
  <si>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</si>
  <si>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</si>
  <si>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</si>
  <si>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</si>
  <si>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</si>
  <si>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</si>
  <si>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</si>
  <si>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</si>
  <si>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</si>
  <si>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</si>
  <si>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</si>
  <si>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</si>
  <si>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</si>
  <si>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</si>
  <si>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</si>
  <si>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</si>
  <si>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</si>
  <si>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</si>
  <si>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</si>
  <si>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</si>
  <si>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</si>
  <si>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</si>
  <si>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</si>
  <si>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</si>
  <si>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</si>
  <si>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</si>
  <si>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</si>
  <si>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</si>
  <si>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</si>
  <si>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</si>
  <si>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</si>
  <si>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</si>
  <si>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</si>
  <si>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</si>
  <si>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</si>
  <si>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</si>
  <si>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</si>
  <si>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</si>
  <si>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</si>
  <si>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</si>
  <si>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</si>
  <si>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</si>
  <si>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</si>
  <si>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</si>
  <si>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</si>
  <si>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</si>
  <si>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</si>
  <si>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</si>
  <si>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</si>
  <si>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</si>
  <si>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</si>
  <si>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</si>
  <si>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</si>
  <si>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</si>
  <si>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</si>
  <si>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</si>
  <si>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</si>
  <si>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</si>
  <si>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</si>
  <si>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</si>
  <si>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</si>
  <si>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</si>
  <si>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</si>
  <si>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</si>
  <si>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</si>
  <si>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</si>
  <si>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</si>
  <si>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</si>
  <si>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</si>
  <si>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</si>
  <si>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</si>
  <si>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</si>
  <si>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</si>
  <si>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</si>
  <si>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</si>
  <si>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</si>
  <si>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</si>
  <si>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</si>
  <si>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</si>
  <si>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</si>
  <si>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</si>
  <si>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</si>
  <si>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</si>
  <si>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</si>
  <si>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</si>
  <si>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</si>
  <si>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</si>
  <si>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</si>
  <si>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</si>
  <si>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</si>
  <si>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</si>
  <si>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</si>
  <si>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</si>
  <si>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</si>
  <si>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</si>
  <si>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</si>
  <si>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</si>
  <si>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</si>
  <si>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</si>
  <si>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</si>
  <si>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</si>
  <si>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</si>
  <si>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</si>
  <si>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</si>
  <si>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</si>
  <si>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</si>
  <si>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</si>
  <si>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</si>
  <si>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</si>
  <si>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</si>
  <si>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</si>
  <si>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</si>
  <si>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</si>
  <si>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</si>
  <si>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</si>
  <si>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</si>
  <si>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</si>
  <si>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</si>
  <si>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</si>
  <si>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</si>
  <si>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</si>
  <si>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</si>
  <si>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</si>
  <si>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</si>
  <si>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</si>
  <si>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</si>
  <si>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</si>
  <si>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</si>
  <si>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</si>
  <si>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</si>
  <si>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</si>
  <si>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</si>
  <si>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</si>
  <si>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</si>
  <si>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</si>
  <si>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</si>
  <si>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</si>
  <si>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</si>
  <si>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</si>
  <si>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</si>
  <si>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</si>
  <si>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</si>
  <si>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</si>
  <si>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</si>
  <si>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</si>
  <si>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</si>
  <si>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</si>
  <si>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</si>
  <si>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</si>
  <si>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</si>
  <si>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</si>
  <si>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</si>
  <si>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</si>
  <si>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</si>
  <si>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</si>
  <si>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</si>
  <si>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</si>
  <si>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</si>
  <si>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</si>
  <si>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</si>
  <si>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</si>
  <si>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</si>
  <si>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</si>
  <si>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</si>
  <si>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</si>
  <si>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</si>
  <si>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</si>
  <si>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</si>
  <si>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</si>
  <si>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</si>
  <si>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</si>
  <si>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</si>
  <si>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</si>
  <si>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</si>
  <si>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</si>
  <si>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</si>
  <si>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</si>
  <si>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</si>
  <si>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</si>
  <si>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</si>
  <si>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</si>
  <si>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</si>
  <si>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</si>
  <si>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</si>
  <si>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</si>
  <si>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</si>
  <si>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</si>
  <si>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</si>
  <si>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</si>
  <si>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</si>
  <si>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</si>
  <si>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</si>
  <si>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</si>
  <si>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</si>
  <si>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</si>
  <si>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</si>
  <si>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</si>
  <si>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</si>
  <si>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</si>
  <si>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</si>
  <si>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</si>
  <si>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</si>
  <si>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</si>
  <si>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</si>
  <si>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</si>
  <si>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</si>
  <si>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</si>
  <si>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</si>
  <si>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</si>
  <si>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</si>
  <si>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</si>
  <si>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</si>
  <si>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</si>
  <si>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</si>
  <si>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</si>
  <si>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</si>
  <si>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</si>
  <si>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</si>
  <si>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</si>
  <si>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</si>
  <si>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</si>
  <si>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</si>
  <si>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</si>
  <si>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</si>
  <si>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</si>
  <si>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</si>
  <si>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</si>
  <si>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</si>
  <si>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</si>
  <si>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</si>
  <si>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</si>
  <si>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</si>
  <si>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</si>
  <si>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</si>
  <si>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</si>
  <si>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</si>
  <si>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</si>
  <si>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</si>
  <si>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</si>
  <si>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</si>
  <si>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</si>
  <si>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</si>
  <si>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</si>
  <si>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</si>
  <si>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</si>
  <si>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</si>
  <si>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</si>
  <si>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</si>
  <si>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</si>
  <si>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</si>
  <si>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</si>
  <si>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</si>
  <si>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</si>
  <si>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</si>
  <si>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</si>
  <si>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</si>
  <si>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</si>
  <si>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</si>
  <si>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</si>
  <si>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</si>
  <si>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</si>
  <si>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</si>
  <si>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</si>
  <si>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</si>
  <si>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</si>
  <si>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</si>
  <si>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</si>
  <si>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</si>
  <si>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</si>
  <si>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</si>
  <si>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</si>
  <si>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</si>
  <si>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</si>
  <si>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</si>
  <si>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</si>
  <si>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</si>
  <si>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</si>
  <si>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</si>
  <si>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</si>
  <si>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</si>
  <si>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</si>
  <si>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</si>
  <si>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</si>
  <si>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</si>
  <si>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</si>
  <si>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</si>
  <si>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</si>
  <si>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</si>
  <si>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</si>
  <si>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</si>
  <si>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</si>
  <si>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</si>
  <si>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</si>
  <si>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</si>
  <si>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</si>
  <si>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</si>
  <si>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</si>
  <si>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</si>
  <si>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</si>
  <si>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</si>
  <si>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</si>
  <si>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</si>
  <si>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</si>
  <si>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</si>
  <si>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</si>
  <si>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</si>
  <si>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</si>
  <si>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</si>
  <si>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</si>
  <si>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</si>
  <si>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</si>
  <si>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</si>
  <si>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</si>
  <si>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</si>
  <si>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</si>
  <si>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</si>
  <si>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</si>
  <si>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</si>
  <si>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</si>
  <si>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</si>
  <si>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</si>
  <si>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</si>
  <si>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</si>
  <si>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</si>
  <si>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</si>
  <si>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</si>
  <si>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</si>
  <si>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</si>
  <si>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</si>
  <si>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</si>
  <si>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</si>
  <si>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</si>
  <si>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</si>
  <si>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</si>
  <si>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</si>
  <si>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</si>
  <si>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</si>
  <si>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</si>
  <si>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</si>
  <si>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</si>
  <si>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</si>
  <si>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</si>
  <si>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</si>
  <si>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</si>
  <si>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</si>
  <si>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</si>
  <si>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</si>
  <si>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</si>
  <si>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</si>
  <si>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</si>
  <si>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</si>
  <si>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</si>
  <si>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</si>
  <si>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</si>
  <si>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</si>
  <si>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</si>
  <si>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</si>
  <si>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</si>
  <si>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</si>
  <si>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</si>
  <si>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</si>
  <si>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</si>
  <si>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</si>
  <si>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</si>
  <si>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</si>
  <si>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</si>
  <si>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</si>
  <si>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</si>
  <si>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</si>
  <si>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</si>
  <si>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</si>
  <si>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</si>
  <si>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</si>
  <si>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</si>
  <si>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</si>
  <si>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</si>
  <si>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</si>
  <si>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</si>
  <si>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</si>
  <si>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</si>
  <si>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</si>
  <si>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</si>
  <si>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</si>
  <si>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</si>
  <si>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</si>
  <si>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</si>
  <si>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</si>
  <si>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</si>
  <si>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</si>
  <si>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</si>
  <si>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</si>
  <si>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</si>
  <si>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</si>
  <si>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</si>
  <si>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</si>
  <si>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</si>
  <si>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</si>
  <si>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</si>
  <si>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</si>
  <si>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</si>
  <si>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</si>
  <si>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</si>
  <si>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</si>
  <si>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</si>
  <si>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</si>
  <si>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</si>
  <si>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</si>
  <si>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</si>
  <si>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</si>
  <si>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</si>
  <si>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</si>
  <si>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</si>
  <si>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</si>
  <si>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</si>
  <si>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</si>
  <si>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</si>
  <si>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</si>
  <si>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</si>
  <si>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</si>
  <si>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</si>
  <si>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</si>
  <si>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</si>
  <si>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</si>
  <si>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</si>
  <si>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</si>
  <si>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</si>
  <si>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</si>
  <si>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</si>
  <si>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</si>
  <si>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</si>
  <si>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</si>
  <si>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</si>
  <si>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</si>
  <si>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</si>
  <si>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</si>
  <si>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</si>
  <si>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</si>
  <si>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</si>
  <si>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</si>
  <si>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</si>
  <si>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</si>
  <si>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</si>
  <si>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</si>
  <si>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</si>
  <si>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</si>
  <si>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</si>
  <si>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</si>
  <si>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</si>
  <si>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</si>
  <si>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</si>
  <si>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</si>
  <si>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</si>
  <si>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</si>
  <si>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</si>
  <si>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</si>
  <si>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</si>
  <si>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</si>
  <si>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</si>
  <si>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</si>
  <si>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</si>
  <si>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</si>
  <si>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</si>
  <si>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</si>
  <si>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</si>
  <si>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</si>
  <si>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</si>
  <si>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</si>
  <si>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</si>
  <si>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</si>
  <si>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</si>
  <si>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</si>
  <si>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</si>
  <si>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</si>
  <si>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</si>
  <si>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</si>
  <si>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</si>
  <si>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</si>
  <si>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</si>
  <si>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</si>
  <si>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</si>
  <si>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</si>
  <si>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</si>
  <si>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</si>
  <si>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</si>
  <si>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</si>
  <si>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</si>
  <si>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</si>
  <si>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</si>
  <si>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</si>
  <si>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</si>
  <si>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</si>
  <si>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</si>
  <si>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</si>
  <si>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</si>
  <si>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</si>
  <si>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</si>
  <si>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</si>
  <si>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</si>
  <si>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</si>
  <si>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</si>
  <si>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</si>
  <si>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</si>
  <si>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</si>
  <si>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</si>
  <si>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</si>
  <si>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</si>
  <si>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</si>
  <si>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</si>
  <si>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</si>
  <si>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</si>
  <si>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</si>
  <si>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</si>
  <si>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</si>
  <si>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</si>
  <si>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</si>
  <si>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</si>
  <si>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</si>
  <si>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</si>
  <si>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</si>
  <si>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</si>
  <si>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</si>
  <si>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</si>
  <si>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</si>
  <si>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</si>
  <si>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</si>
  <si>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</si>
  <si>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</si>
  <si>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</si>
  <si>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</si>
  <si>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</si>
  <si>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</si>
  <si>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</si>
  <si>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</si>
  <si>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</si>
  <si>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</si>
  <si>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</si>
  <si>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</si>
  <si>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</si>
  <si>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</si>
  <si>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</si>
  <si>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</si>
  <si>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</si>
  <si>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</si>
  <si>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</si>
  <si>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</si>
  <si>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</si>
  <si>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</si>
  <si>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</si>
  <si>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</si>
  <si>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</si>
  <si>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</si>
  <si>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</si>
  <si>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</si>
  <si>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</si>
  <si>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</si>
  <si>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</si>
  <si>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</si>
  <si>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</si>
  <si>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</si>
  <si>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</si>
  <si>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</si>
  <si>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</si>
  <si>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</si>
  <si>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</si>
  <si>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</si>
  <si>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</si>
  <si>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</si>
  <si>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</si>
  <si>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</si>
  <si>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</si>
  <si>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</si>
  <si>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</si>
  <si>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</si>
  <si>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</si>
  <si>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</si>
  <si>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</si>
  <si>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</si>
  <si>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</si>
  <si>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</si>
  <si>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</si>
  <si>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</si>
  <si>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</si>
  <si>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</si>
  <si>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</si>
  <si>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</si>
  <si>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</si>
  <si>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</si>
  <si>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</si>
  <si>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</si>
  <si>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</si>
  <si>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</si>
  <si>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</si>
  <si>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</si>
  <si>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</si>
  <si>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</si>
  <si>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</si>
  <si>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</si>
  <si>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</si>
  <si>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</si>
  <si>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</si>
  <si>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</si>
  <si>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</si>
  <si>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</si>
  <si>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</si>
  <si>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</si>
  <si>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</si>
  <si>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</si>
  <si>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</si>
  <si>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</si>
  <si>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</si>
  <si>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</si>
  <si>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</si>
  <si>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</si>
  <si>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</si>
  <si>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</si>
  <si>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</si>
  <si>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</si>
  <si>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</si>
  <si>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</si>
  <si>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</si>
  <si>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</si>
  <si>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</si>
  <si>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</si>
  <si>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</si>
  <si>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</si>
  <si>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</si>
  <si>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</si>
  <si>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</si>
  <si>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</si>
  <si>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</si>
  <si>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</si>
  <si>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</si>
  <si>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</si>
  <si>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</si>
  <si>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</si>
  <si>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</si>
  <si>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</si>
  <si>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</si>
  <si>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</si>
  <si>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</si>
  <si>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</si>
  <si>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</si>
  <si>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</si>
  <si>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</si>
  <si>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</si>
  <si>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</si>
  <si>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</si>
  <si>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</si>
  <si>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</si>
  <si>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ELMET TECHNOLGIES LLC</t>
  </si>
  <si>
    <t>COMPANY WIDE</t>
  </si>
  <si>
    <t>079772-1699</t>
  </si>
  <si>
    <t>DUNS</t>
  </si>
  <si>
    <t>1560 LISBON STREET, LEWISTON ME 04240</t>
  </si>
  <si>
    <t>RAY PAGE</t>
  </si>
  <si>
    <t>RPAGE@ELMETTECH.COM</t>
  </si>
  <si>
    <t>207-333-6259</t>
  </si>
  <si>
    <t>VP PURCHASING, SECURTIY AND IT</t>
  </si>
  <si>
    <t>Xiamen Tungsten sources from conflict-fee sources in the covered countries</t>
  </si>
  <si>
    <t>www.elmettechnologies.com</t>
  </si>
  <si>
    <t>tanja.stalke@hcstarck.com</t>
  </si>
  <si>
    <t>frank.habig@hcstarck.com</t>
  </si>
  <si>
    <t>dept1@cniecjx.com.cn</t>
  </si>
  <si>
    <t>export@zy-tungsten.com</t>
  </si>
  <si>
    <t>nancy@sinda-tungsten.com</t>
  </si>
  <si>
    <t>wangsenlinly@126.com</t>
  </si>
  <si>
    <t>roger@niagararefining.com</t>
  </si>
  <si>
    <t>yscaizhongdong@wjx.cn</t>
    <phoneticPr fontId="28"/>
  </si>
  <si>
    <t>Raw material is sourced from multiple conflict-free mines globally. Industry standard traceability schemes and other information sources are utilzed. Names and locations of all mines are disclosed to the auditor during the CSI audit.</t>
  </si>
  <si>
    <t>Chongyi Weiheng Mining Co.,Ltd/Chongyi Hengchang Co.,Ltd</t>
    <phoneticPr fontId="28"/>
  </si>
  <si>
    <t>Australia, Bolivia, Canada, Portugal, Russia, Spain, Vietnam</t>
  </si>
  <si>
    <t>Australia, Bolivia, Brazil, Burundi, Canada, Columbia, DLA, USA, Mexico, Nigeria, Russia, Rwanda, Spain, Thailand, Vietnam, Malaysia</t>
    <phoneticPr fontId="31"/>
  </si>
  <si>
    <t>China</t>
  </si>
  <si>
    <t>Changlong Town,Chongyi County,Jiangxi Province China</t>
    <phoneticPr fontId="28"/>
  </si>
  <si>
    <t>Chang Yuzhong</t>
  </si>
  <si>
    <t>Wen Xiangcai</t>
  </si>
  <si>
    <t>Nancy Zhang</t>
  </si>
  <si>
    <t>Senlin Wang</t>
  </si>
  <si>
    <t>Roger Showalter</t>
  </si>
  <si>
    <t>Cai Zhongdong</t>
    <phoneticPr fontId="28"/>
  </si>
  <si>
    <t>NIAGARA REFINING LLC</t>
  </si>
  <si>
    <t>Xiamen Tungsten Co., Ltd</t>
  </si>
  <si>
    <t>NO.300, KEJING SHE, HAICANG DISTRICT</t>
  </si>
  <si>
    <t>LIU RENFENG</t>
  </si>
  <si>
    <t>LIU.RENFENG@CXTC.COM</t>
  </si>
  <si>
    <t>process concentrates, sodium tungstate, APT all sourced from China</t>
    <phoneticPr fontId="120"/>
  </si>
  <si>
    <t>H.C Starck Tungsten GmbH</t>
  </si>
  <si>
    <t>A.L.M.T. Tungsten</t>
  </si>
  <si>
    <t>Xiamen Tungsten (H.C.) Co.,Ltd.</t>
  </si>
  <si>
    <t>No.298 HAIJING ROAD, XIAMEN EXPORT PROCESSING ZONE</t>
  </si>
  <si>
    <t>process concentrates, Calcium Tungstate, Sodium Tungstate from identified countries, APT from China and scrap</t>
  </si>
  <si>
    <t>Im Schleeke 78-91</t>
  </si>
  <si>
    <t>Ferroweg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</si>
</sst>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6" fillId="0" borderId="10" xfId="569" applyFont="1" applyBorder="1" applyAlignment="1" applyProtection="1">
      <alignment wrapText="1"/>
      <protection locked="0"/>
    </xf>
    <xf numFmtId="0" fontId="6" fillId="2" borderId="33" xfId="569" applyFont="1" applyFill="1" applyBorder="1" applyAlignment="1" applyProtection="1">
      <alignment horizontal="left" vertical="center"/>
      <protection locked="0"/>
    </xf>
    <xf numFmtId="0" fontId="15" fillId="2" borderId="13" xfId="0" applyFont="1" applyFill="1" applyBorder="1" applyAlignment="1" applyProtection="1">
      <alignment wrapText="1"/>
      <protection locked="0"/>
    </xf>
    <xf numFmtId="0" fontId="7" fillId="2" borderId="33" xfId="487" applyFill="1" applyBorder="1" applyAlignment="1" applyProtection="1">
      <alignment horizontal="left" vertical="center"/>
      <protection locked="0"/>
    </xf>
    <xf numFmtId="0" fontId="7" fillId="0" borderId="10" xfId="487" applyBorder="1" applyAlignment="1" applyProtection="1">
      <protection locked="0"/>
    </xf>
    <xf numFmtId="0" fontId="0" fillId="2" borderId="33" xfId="0" applyFont="1" applyFill="1" applyBorder="1" applyAlignment="1" applyProtection="1">
      <alignment horizontal="left" vertical="center"/>
      <protection locked="0"/>
    </xf>
    <xf numFmtId="0" fontId="0" fillId="2" borderId="33" xfId="0" applyFill="1" applyBorder="1" applyAlignment="1" applyProtection="1">
      <alignment horizontal="left" vertical="center" wrapText="1"/>
      <protection locked="0"/>
    </xf>
    <xf numFmtId="0" fontId="15" fillId="2" borderId="33" xfId="0" applyFont="1" applyFill="1" applyBorder="1" applyAlignment="1" applyProtection="1">
      <alignment horizontal="left" vertical="center"/>
      <protection locked="0"/>
    </xf>
    <xf numFmtId="0" fontId="0" fillId="0" borderId="10" xfId="0" applyBorder="1" applyAlignment="1" applyProtection="1">
      <protection locked="0"/>
    </xf>
    <xf numFmtId="0" fontId="0" fillId="0" borderId="10" xfId="0" applyFont="1" applyBorder="1" applyProtection="1">
      <protection locked="0"/>
    </xf>
    <xf numFmtId="0" fontId="15" fillId="2" borderId="42"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19" fillId="2" borderId="1" xfId="487" applyNumberFormat="1" applyFont="1" applyFill="1" applyBorder="1" applyAlignment="1" applyProtection="1">
      <alignment horizontal="left" vertical="center" wrapText="1"/>
      <protection locked="0" hidden="1"/>
    </xf>
    <xf numFmtId="49" fontId="119" fillId="2" borderId="28" xfId="487"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3</xdr:row>
      <xdr:rowOff>736940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B13" sqref="B13"/>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44"/>
      <c r="B2" s="38" t="s">
        <v>1294</v>
      </c>
      <c r="C2" s="36"/>
      <c r="D2" s="241"/>
      <c r="E2" s="3"/>
      <c r="F2" s="36"/>
      <c r="G2" s="34"/>
    </row>
    <row r="3" spans="1:7">
      <c r="A3" s="344"/>
      <c r="B3" s="5" t="s">
        <v>1283</v>
      </c>
      <c r="C3" s="6"/>
      <c r="D3" s="242"/>
      <c r="E3" s="3"/>
      <c r="F3" s="6"/>
      <c r="G3" s="34"/>
    </row>
    <row r="4" spans="1:7" ht="15.75">
      <c r="A4" s="344"/>
      <c r="B4" s="41" t="s">
        <v>1296</v>
      </c>
      <c r="C4" s="7"/>
      <c r="D4" s="243"/>
      <c r="E4" s="3"/>
      <c r="F4" s="7"/>
      <c r="G4" s="34"/>
    </row>
    <row r="5" spans="1:7">
      <c r="A5" s="344"/>
      <c r="B5" s="40" t="s">
        <v>1531</v>
      </c>
      <c r="C5" s="4"/>
      <c r="D5" s="244"/>
      <c r="E5" s="3"/>
      <c r="F5" s="4"/>
      <c r="G5" s="34"/>
    </row>
    <row r="6" spans="1:7">
      <c r="A6" s="344"/>
      <c r="B6" s="8"/>
      <c r="C6" s="8"/>
      <c r="D6" s="245"/>
      <c r="E6" s="8"/>
      <c r="F6" s="8"/>
      <c r="G6" s="34"/>
    </row>
    <row r="7" spans="1:7">
      <c r="A7" s="344"/>
      <c r="B7" s="8"/>
      <c r="C7" s="8"/>
      <c r="D7" s="245"/>
      <c r="E7" s="8"/>
      <c r="F7" s="8"/>
      <c r="G7" s="34"/>
    </row>
    <row r="8" spans="1:7">
      <c r="A8" s="344"/>
      <c r="B8" s="8"/>
      <c r="C8" s="8"/>
      <c r="D8" s="245"/>
      <c r="E8" s="8"/>
      <c r="F8" s="8"/>
      <c r="G8" s="34"/>
    </row>
    <row r="9" spans="1:7">
      <c r="A9" s="344"/>
      <c r="B9" s="347" t="s">
        <v>1297</v>
      </c>
      <c r="C9" s="347"/>
      <c r="D9" s="347"/>
      <c r="E9" s="347"/>
      <c r="F9" s="347"/>
      <c r="G9" s="34"/>
    </row>
    <row r="10" spans="1:7" ht="27" customHeight="1">
      <c r="A10" s="344"/>
      <c r="B10" s="348" t="s">
        <v>720</v>
      </c>
      <c r="C10" s="348"/>
      <c r="D10" s="348"/>
      <c r="E10" s="348"/>
      <c r="F10" s="348"/>
      <c r="G10" s="34"/>
    </row>
    <row r="11" spans="1:7" ht="27" customHeight="1">
      <c r="A11" s="344"/>
      <c r="B11" s="349"/>
      <c r="C11" s="349"/>
      <c r="D11" s="349"/>
      <c r="E11" s="349"/>
      <c r="F11" s="349"/>
      <c r="G11" s="34"/>
    </row>
    <row r="12" spans="1:7" ht="16.5">
      <c r="A12" s="344"/>
      <c r="B12" s="42" t="s">
        <v>1295</v>
      </c>
      <c r="C12" s="43" t="s">
        <v>1298</v>
      </c>
      <c r="D12" s="246" t="s">
        <v>1299</v>
      </c>
      <c r="E12" s="43" t="s">
        <v>993</v>
      </c>
      <c r="F12" s="43" t="s">
        <v>994</v>
      </c>
      <c r="G12" s="34"/>
    </row>
    <row r="13" spans="1:7" ht="33.75">
      <c r="A13" s="344"/>
      <c r="B13" s="2">
        <v>1</v>
      </c>
      <c r="C13" s="37" t="s">
        <v>1606</v>
      </c>
      <c r="D13" s="39" t="s">
        <v>1333</v>
      </c>
      <c r="E13" s="217" t="s">
        <v>1300</v>
      </c>
      <c r="F13" s="217"/>
      <c r="G13" s="34"/>
    </row>
    <row r="14" spans="1:7" ht="33.75">
      <c r="A14" s="344"/>
      <c r="B14" s="2">
        <v>2</v>
      </c>
      <c r="C14" s="37" t="s">
        <v>1606</v>
      </c>
      <c r="D14" s="39" t="s">
        <v>1515</v>
      </c>
      <c r="E14" s="217" t="s">
        <v>818</v>
      </c>
      <c r="F14" s="217" t="s">
        <v>819</v>
      </c>
      <c r="G14" s="34"/>
    </row>
    <row r="15" spans="1:7" ht="88.9" customHeight="1">
      <c r="A15" s="344"/>
      <c r="B15" s="350">
        <v>2.0099999999999998</v>
      </c>
      <c r="C15" s="341" t="s">
        <v>1606</v>
      </c>
      <c r="D15" s="353" t="s">
        <v>3307</v>
      </c>
      <c r="E15" s="218" t="s">
        <v>995</v>
      </c>
      <c r="F15" s="218" t="s">
        <v>998</v>
      </c>
      <c r="G15" s="34"/>
    </row>
    <row r="16" spans="1:7" ht="99" customHeight="1">
      <c r="A16" s="344"/>
      <c r="B16" s="351"/>
      <c r="C16" s="342"/>
      <c r="D16" s="354"/>
      <c r="E16" s="219"/>
      <c r="F16" s="219" t="s">
        <v>996</v>
      </c>
      <c r="G16" s="34"/>
    </row>
    <row r="17" spans="1:7" ht="63" customHeight="1">
      <c r="A17" s="344"/>
      <c r="B17" s="352"/>
      <c r="C17" s="343"/>
      <c r="D17" s="355"/>
      <c r="E17" s="37"/>
      <c r="F17" s="37" t="s">
        <v>997</v>
      </c>
      <c r="G17" s="34"/>
    </row>
    <row r="18" spans="1:7" ht="117" customHeight="1">
      <c r="A18" s="344"/>
      <c r="B18" s="350">
        <v>2.02</v>
      </c>
      <c r="C18" s="341" t="s">
        <v>1606</v>
      </c>
      <c r="D18" s="353" t="s">
        <v>3308</v>
      </c>
      <c r="E18" s="218" t="s">
        <v>721</v>
      </c>
      <c r="F18" s="218" t="s">
        <v>812</v>
      </c>
      <c r="G18" s="34"/>
    </row>
    <row r="19" spans="1:7" ht="70.900000000000006" customHeight="1">
      <c r="A19" s="344"/>
      <c r="B19" s="351"/>
      <c r="C19" s="342"/>
      <c r="D19" s="354"/>
      <c r="E19" s="219" t="s">
        <v>817</v>
      </c>
      <c r="F19" s="219" t="s">
        <v>722</v>
      </c>
      <c r="G19" s="34"/>
    </row>
    <row r="20" spans="1:7" ht="90.75" customHeight="1">
      <c r="A20" s="344"/>
      <c r="B20" s="351"/>
      <c r="C20" s="342"/>
      <c r="D20" s="354"/>
      <c r="E20" s="219"/>
      <c r="F20" s="219" t="s">
        <v>1000</v>
      </c>
      <c r="G20" s="34"/>
    </row>
    <row r="21" spans="1:7" ht="74.25" customHeight="1">
      <c r="A21" s="344"/>
      <c r="B21" s="352"/>
      <c r="C21" s="343"/>
      <c r="D21" s="355"/>
      <c r="E21" s="37"/>
      <c r="F21" s="37" t="s">
        <v>999</v>
      </c>
      <c r="G21" s="34"/>
    </row>
    <row r="22" spans="1:7" ht="90" customHeight="1">
      <c r="A22" s="344"/>
      <c r="B22" s="335">
        <v>2.0299999999999998</v>
      </c>
      <c r="C22" s="335" t="s">
        <v>1258</v>
      </c>
      <c r="D22" s="338" t="s">
        <v>3309</v>
      </c>
      <c r="E22" s="341" t="s">
        <v>719</v>
      </c>
      <c r="F22" s="218" t="s">
        <v>745</v>
      </c>
      <c r="G22" s="34"/>
    </row>
    <row r="23" spans="1:7" ht="109.5" customHeight="1">
      <c r="A23" s="344"/>
      <c r="B23" s="336"/>
      <c r="C23" s="336"/>
      <c r="D23" s="339"/>
      <c r="E23" s="342"/>
      <c r="F23" s="219" t="s">
        <v>1259</v>
      </c>
      <c r="G23" s="34"/>
    </row>
    <row r="24" spans="1:7" ht="74.25" customHeight="1">
      <c r="A24" s="344"/>
      <c r="B24" s="337"/>
      <c r="C24" s="337"/>
      <c r="D24" s="340"/>
      <c r="E24" s="343"/>
      <c r="F24" s="37" t="s">
        <v>718</v>
      </c>
      <c r="G24" s="34"/>
    </row>
    <row r="25" spans="1:7" ht="72" customHeight="1">
      <c r="A25" s="344"/>
      <c r="B25" s="2" t="s">
        <v>743</v>
      </c>
      <c r="C25" s="37" t="s">
        <v>744</v>
      </c>
      <c r="D25" s="39" t="s">
        <v>3310</v>
      </c>
      <c r="E25" s="37" t="s">
        <v>3303</v>
      </c>
      <c r="F25" s="37" t="s">
        <v>746</v>
      </c>
      <c r="G25" s="34"/>
    </row>
    <row r="26" spans="1:7" ht="97.9" customHeight="1">
      <c r="A26" s="344"/>
      <c r="B26" s="356">
        <v>3</v>
      </c>
      <c r="C26" s="350" t="s">
        <v>82</v>
      </c>
      <c r="D26" s="353" t="s">
        <v>3311</v>
      </c>
      <c r="E26" s="341" t="s">
        <v>0</v>
      </c>
      <c r="F26" s="218" t="s">
        <v>76</v>
      </c>
      <c r="G26" s="34"/>
    </row>
    <row r="27" spans="1:7" ht="90" customHeight="1">
      <c r="A27" s="344"/>
      <c r="B27" s="357"/>
      <c r="C27" s="351"/>
      <c r="D27" s="354"/>
      <c r="E27" s="342"/>
      <c r="F27" s="219" t="s">
        <v>71</v>
      </c>
      <c r="G27" s="34"/>
    </row>
    <row r="28" spans="1:7" ht="19.149999999999999" customHeight="1">
      <c r="A28" s="344"/>
      <c r="B28" s="357"/>
      <c r="C28" s="351"/>
      <c r="D28" s="354"/>
      <c r="E28" s="342"/>
      <c r="F28" s="219" t="s">
        <v>72</v>
      </c>
      <c r="G28" s="34"/>
    </row>
    <row r="29" spans="1:7" ht="74.45" customHeight="1">
      <c r="A29" s="344"/>
      <c r="B29" s="357"/>
      <c r="C29" s="351"/>
      <c r="D29" s="354"/>
      <c r="E29" s="342"/>
      <c r="F29" s="219" t="s">
        <v>73</v>
      </c>
      <c r="G29" s="34"/>
    </row>
    <row r="30" spans="1:7" ht="62.45" customHeight="1">
      <c r="A30" s="344"/>
      <c r="B30" s="357"/>
      <c r="C30" s="351"/>
      <c r="D30" s="354"/>
      <c r="E30" s="342"/>
      <c r="F30" s="219" t="s">
        <v>74</v>
      </c>
      <c r="G30" s="34"/>
    </row>
    <row r="31" spans="1:7" ht="81" customHeight="1">
      <c r="A31" s="344"/>
      <c r="B31" s="357"/>
      <c r="C31" s="351"/>
      <c r="D31" s="354"/>
      <c r="E31" s="342"/>
      <c r="F31" s="219" t="s">
        <v>75</v>
      </c>
      <c r="G31" s="34"/>
    </row>
    <row r="32" spans="1:7" ht="48.6" customHeight="1">
      <c r="A32" s="344"/>
      <c r="B32" s="357"/>
      <c r="C32" s="351"/>
      <c r="D32" s="354"/>
      <c r="E32" s="342"/>
      <c r="F32" s="219" t="s">
        <v>78</v>
      </c>
      <c r="G32" s="34"/>
    </row>
    <row r="33" spans="1:7" ht="98.45" customHeight="1">
      <c r="A33" s="344"/>
      <c r="B33" s="357"/>
      <c r="C33" s="351"/>
      <c r="D33" s="354"/>
      <c r="E33" s="342"/>
      <c r="F33" s="219" t="s">
        <v>77</v>
      </c>
      <c r="G33" s="34"/>
    </row>
    <row r="34" spans="1:7" ht="88.9" customHeight="1">
      <c r="A34" s="344"/>
      <c r="B34" s="357"/>
      <c r="C34" s="351"/>
      <c r="D34" s="354"/>
      <c r="E34" s="342"/>
      <c r="F34" s="219" t="s">
        <v>79</v>
      </c>
      <c r="G34" s="34"/>
    </row>
    <row r="35" spans="1:7" ht="28.9" customHeight="1">
      <c r="A35" s="344"/>
      <c r="B35" s="357"/>
      <c r="C35" s="351"/>
      <c r="D35" s="354"/>
      <c r="E35" s="342"/>
      <c r="F35" s="219" t="s">
        <v>80</v>
      </c>
      <c r="G35" s="34"/>
    </row>
    <row r="36" spans="1:7" ht="126.75">
      <c r="A36" s="344"/>
      <c r="B36" s="358"/>
      <c r="C36" s="352"/>
      <c r="D36" s="355"/>
      <c r="E36" s="343"/>
      <c r="F36" s="220" t="s">
        <v>81</v>
      </c>
      <c r="G36" s="34"/>
    </row>
    <row r="37" spans="1:7" ht="123.75">
      <c r="A37" s="344"/>
      <c r="B37" s="176">
        <v>3.01</v>
      </c>
      <c r="C37" s="177" t="s">
        <v>82</v>
      </c>
      <c r="D37" s="39" t="s">
        <v>3312</v>
      </c>
      <c r="E37" s="221" t="s">
        <v>1888</v>
      </c>
      <c r="F37" s="222" t="s">
        <v>2032</v>
      </c>
      <c r="G37" s="34"/>
    </row>
    <row r="38" spans="1:7" ht="112.5">
      <c r="A38" s="344"/>
      <c r="B38" s="176">
        <v>3.02</v>
      </c>
      <c r="C38" s="177" t="s">
        <v>1929</v>
      </c>
      <c r="D38" s="39" t="s">
        <v>3313</v>
      </c>
      <c r="E38" s="221" t="s">
        <v>1950</v>
      </c>
      <c r="F38" s="222" t="s">
        <v>2033</v>
      </c>
      <c r="G38" s="34"/>
    </row>
    <row r="39" spans="1:7" ht="101.25">
      <c r="A39" s="344"/>
      <c r="B39" s="194">
        <v>4</v>
      </c>
      <c r="C39" s="193" t="s">
        <v>2256</v>
      </c>
      <c r="D39" s="39" t="s">
        <v>3314</v>
      </c>
      <c r="E39" s="37" t="s">
        <v>3241</v>
      </c>
      <c r="F39" s="37" t="s">
        <v>2257</v>
      </c>
      <c r="G39" s="34"/>
    </row>
    <row r="40" spans="1:7" ht="56.25">
      <c r="A40" s="344"/>
      <c r="B40" s="176">
        <v>4.01</v>
      </c>
      <c r="C40" s="193" t="s">
        <v>2256</v>
      </c>
      <c r="D40" s="39" t="s">
        <v>3316</v>
      </c>
      <c r="E40" s="37" t="s">
        <v>3262</v>
      </c>
      <c r="F40" s="37" t="s">
        <v>3268</v>
      </c>
      <c r="G40" s="34"/>
    </row>
    <row r="41" spans="1:7" ht="56.25">
      <c r="A41" s="344"/>
      <c r="B41" s="176" t="s">
        <v>3301</v>
      </c>
      <c r="C41" s="193" t="s">
        <v>2256</v>
      </c>
      <c r="D41" s="39" t="s">
        <v>3315</v>
      </c>
      <c r="E41" s="37" t="s">
        <v>3304</v>
      </c>
      <c r="F41" s="37" t="s">
        <v>3302</v>
      </c>
      <c r="G41" s="34"/>
    </row>
    <row r="42" spans="1:7" ht="56.25">
      <c r="A42" s="344"/>
      <c r="B42" s="176" t="s">
        <v>3353</v>
      </c>
      <c r="C42" s="193" t="s">
        <v>2256</v>
      </c>
      <c r="D42" s="39" t="s">
        <v>3587</v>
      </c>
      <c r="E42" s="37" t="s">
        <v>3303</v>
      </c>
      <c r="F42" s="37" t="s">
        <v>3354</v>
      </c>
      <c r="G42" s="34"/>
    </row>
    <row r="43" spans="1:7" ht="123.75">
      <c r="A43" s="344"/>
      <c r="B43" s="211">
        <v>4.0999999999999996</v>
      </c>
      <c r="C43" s="193" t="s">
        <v>3586</v>
      </c>
      <c r="D43" s="212">
        <v>42867</v>
      </c>
      <c r="E43" s="223" t="s">
        <v>3589</v>
      </c>
      <c r="F43" s="37" t="s">
        <v>3588</v>
      </c>
      <c r="G43" s="34"/>
    </row>
    <row r="44" spans="1:7" ht="78.75">
      <c r="A44" s="344"/>
      <c r="B44" s="211">
        <v>4.2</v>
      </c>
      <c r="C44" s="193" t="s">
        <v>3586</v>
      </c>
      <c r="D44" s="212">
        <v>42704</v>
      </c>
      <c r="E44" s="223" t="s">
        <v>3904</v>
      </c>
      <c r="F44" s="37" t="s">
        <v>3862</v>
      </c>
      <c r="G44" s="34"/>
    </row>
    <row r="45" spans="1:7" ht="157.5">
      <c r="A45" s="344"/>
      <c r="B45" s="306">
        <v>5</v>
      </c>
      <c r="C45" s="193" t="s">
        <v>3586</v>
      </c>
      <c r="D45" s="212">
        <v>42867</v>
      </c>
      <c r="E45" s="223" t="s">
        <v>14814</v>
      </c>
      <c r="F45" s="37" t="s">
        <v>14289</v>
      </c>
      <c r="G45" s="34"/>
    </row>
    <row r="46" spans="1:7" ht="45">
      <c r="A46" s="344"/>
      <c r="B46" s="211">
        <v>5.01</v>
      </c>
      <c r="C46" s="193" t="s">
        <v>3586</v>
      </c>
      <c r="D46" s="212">
        <v>42907</v>
      </c>
      <c r="E46" s="223" t="s">
        <v>14936</v>
      </c>
      <c r="F46" s="37" t="s">
        <v>14289</v>
      </c>
      <c r="G46" s="34"/>
    </row>
    <row r="47" spans="1:7" ht="67.5">
      <c r="A47" s="344"/>
      <c r="B47" s="211">
        <v>5.0999999999999996</v>
      </c>
      <c r="C47" s="193" t="s">
        <v>3586</v>
      </c>
      <c r="D47" s="212">
        <v>43070</v>
      </c>
      <c r="E47" s="223" t="s">
        <v>15170</v>
      </c>
      <c r="F47" s="37" t="s">
        <v>15171</v>
      </c>
      <c r="G47" s="34"/>
    </row>
    <row r="48" spans="1:7" ht="13.5" thickBot="1">
      <c r="A48" s="345"/>
      <c r="B48" s="346" t="str">
        <f ca="1">OFFSET(L!$C$1,MATCH("General"&amp;"Cpy",L!$A:$A,0)-1,SL,,)</f>
        <v>© 2017 Conflict-Free Sourcing Initiative. All rights reserved.</v>
      </c>
      <c r="C48" s="346"/>
      <c r="D48" s="346"/>
      <c r="E48" s="346"/>
      <c r="F48" s="346"/>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A3" sqref="A3"/>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9"/>
      <c r="B1" s="360"/>
      <c r="C1" s="360"/>
      <c r="D1" s="361"/>
    </row>
    <row r="2" spans="1:5" ht="71.099999999999994" customHeight="1">
      <c r="A2" s="91"/>
      <c r="B2" s="172" t="str">
        <f ca="1">OFFSET(L!$C$1,MATCH("Definitions"&amp;ADDRESS(ROW(),COLUMN(),4),L!$A:$A,0)-1,SL,,)</f>
        <v>ITEM</v>
      </c>
      <c r="C2" s="172" t="str">
        <f ca="1">OFFSET(L!$C$1,MATCH("Definitions"&amp;ADDRESS(ROW(),COLUMN(),4),L!$A:$A,0)-1,SL,,)</f>
        <v>DEFINITION</v>
      </c>
      <c r="D2" s="363"/>
      <c r="E2" s="132"/>
    </row>
    <row r="3" spans="1:5" ht="63.95" customHeight="1">
      <c r="A3" s="91"/>
      <c r="B3" s="78" t="str">
        <f ca="1">OFFSET(L!$C$1,MATCH("Definitions"&amp;ADDRESS(ROW(),COLUMN(),4),L!$A:$A,0)-1,SL,,)</f>
        <v>3TG</v>
      </c>
      <c r="C3" s="78" t="str">
        <f ca="1">OFFSET(L!$C$1,MATCH("Definitions"&amp;ADDRESS(ROW(),COLUMN(),4),L!$A:$A,0)-1,SL,,)</f>
        <v>Tantalum, tin, tungsten, gold</v>
      </c>
      <c r="D3" s="363"/>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3"/>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3"/>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3"/>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3"/>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3"/>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3"/>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3"/>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3"/>
      <c r="E11" s="133" t="s">
        <v>1870</v>
      </c>
    </row>
    <row r="12" spans="1:5" ht="75">
      <c r="A12" s="91"/>
      <c r="B12" s="78" t="str">
        <f ca="1">OFFSET(L!$C$1,MATCH("Definitions"&amp;ADDRESS(ROW(),COLUMN(),4),L!$A:$A,0)-1,SL,,)</f>
        <v>DRC</v>
      </c>
      <c r="C12" s="78" t="str">
        <f ca="1">OFFSET(L!$C$1,MATCH("Definitions"&amp;ADDRESS(ROW(),COLUMN(),4),L!$A:$A,0)-1,SL,,)</f>
        <v>Democratic Republic of Congo</v>
      </c>
      <c r="D12" s="363"/>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3"/>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63"/>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63"/>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3"/>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3"/>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3"/>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3"/>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3"/>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3"/>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3"/>
      <c r="E22" s="133"/>
    </row>
    <row r="23" spans="1:5" ht="15">
      <c r="A23" s="91"/>
      <c r="B23" s="78" t="str">
        <f ca="1">OFFSET(L!$C$1,MATCH("Definitions"&amp;ADDRESS(ROW(),COLUMN(),4),L!$A:$A,0)-1,SL,,)</f>
        <v>OECD</v>
      </c>
      <c r="C23" s="78" t="str">
        <f ca="1">OFFSET(L!$C$1,MATCH("Definitions"&amp;ADDRESS(ROW(),COLUMN(),4),L!$A:$A,0)-1,SL,,)</f>
        <v>Organisation for Economic Co-operation and Development</v>
      </c>
      <c r="D23" s="363"/>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3"/>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3"/>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63"/>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3"/>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3"/>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3"/>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3"/>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3"/>
      <c r="E31" s="133"/>
    </row>
    <row r="32" spans="1:5" ht="15">
      <c r="A32" s="91"/>
      <c r="B32" s="362" t="str">
        <f ca="1">OFFSET(L!$C$1,MATCH("General"&amp;"Cpy",L!$A:$A,0)-1,SL,,)</f>
        <v>© 2017 Conflict-Free Sourcing Initiative. All rights reserved.</v>
      </c>
      <c r="C32" s="362"/>
      <c r="D32" s="363"/>
      <c r="E32" s="133"/>
    </row>
    <row r="33" spans="1:4" ht="13.5" thickBot="1">
      <c r="A33" s="92"/>
      <c r="B33" s="197"/>
      <c r="C33" s="197"/>
      <c r="D33" s="364"/>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G50" sqref="G50:J50"/>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t="s">
        <v>15447</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413" t="str">
        <f ca="1">IF(D9=Q9,OFFSET(L!$C$1,MATCH("Declaration"&amp;ADDRESS(ROW(),COLUMN(),4),L!$A:$A,0)-1,SL,,),"")</f>
        <v/>
      </c>
      <c r="E11" s="414"/>
      <c r="F11" s="414"/>
      <c r="G11" s="414"/>
      <c r="H11" s="414"/>
      <c r="I11" s="414"/>
      <c r="J11" s="41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3" t="s">
        <v>15448</v>
      </c>
      <c r="E12" s="374"/>
      <c r="F12" s="374"/>
      <c r="G12" s="374"/>
      <c r="H12" s="374"/>
      <c r="I12" s="374"/>
      <c r="J12" s="37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3" t="s">
        <v>15449</v>
      </c>
      <c r="E13" s="374"/>
      <c r="F13" s="374"/>
      <c r="G13" s="374"/>
      <c r="H13" s="374"/>
      <c r="I13" s="374"/>
      <c r="J13" s="37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ustomHeight="1">
      <c r="A14" s="50"/>
      <c r="B14" s="52" t="str">
        <f ca="1">OFFSET(L!$C$1,MATCH("Declaration"&amp;ADDRESS(ROW(),COLUMN(),4),L!$A:$A,0)-1,SL,,)</f>
        <v>Address:</v>
      </c>
      <c r="C14" s="94"/>
      <c r="D14" s="373" t="s">
        <v>15450</v>
      </c>
      <c r="E14" s="374"/>
      <c r="F14" s="374"/>
      <c r="G14" s="374"/>
      <c r="H14" s="374"/>
      <c r="I14" s="374"/>
      <c r="J14" s="37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3" t="s">
        <v>15451</v>
      </c>
      <c r="E15" s="374"/>
      <c r="F15" s="374"/>
      <c r="G15" s="374"/>
      <c r="H15" s="374"/>
      <c r="I15" s="374"/>
      <c r="J15" s="37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ustomHeight="1">
      <c r="A16" s="50"/>
      <c r="B16" s="52" t="str">
        <f ca="1">OFFSET(L!$C$1,MATCH("Declaration"&amp;ADDRESS(ROW(),COLUMN(),4),L!$A:$A,0)-1,SL,,)</f>
        <v>Email – Contact (*):</v>
      </c>
      <c r="C16" s="94"/>
      <c r="D16" s="405" t="s">
        <v>15452</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3" t="s">
        <v>15453</v>
      </c>
      <c r="E17" s="374"/>
      <c r="F17" s="374"/>
      <c r="G17" s="374"/>
      <c r="H17" s="374"/>
      <c r="I17" s="374"/>
      <c r="J17" s="37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3" t="s">
        <v>15451</v>
      </c>
      <c r="E18" s="374"/>
      <c r="F18" s="374"/>
      <c r="G18" s="374"/>
      <c r="H18" s="374"/>
      <c r="I18" s="374"/>
      <c r="J18" s="37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ustomHeight="1">
      <c r="A19" s="50"/>
      <c r="B19" s="52" t="str">
        <f ca="1">OFFSET(L!$C$1,MATCH("Declaration"&amp;ADDRESS(ROW(),COLUMN(),4),L!$A:$A,0)-1,SL,,)</f>
        <v>Title - Authorizer:</v>
      </c>
      <c r="C19" s="94"/>
      <c r="D19" s="373" t="s">
        <v>15454</v>
      </c>
      <c r="E19" s="374"/>
      <c r="F19" s="374"/>
      <c r="G19" s="374"/>
      <c r="H19" s="374"/>
      <c r="I19" s="374"/>
      <c r="J19" s="37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ustomHeight="1">
      <c r="A20" s="50"/>
      <c r="B20" s="52" t="str">
        <f ca="1">OFFSET(L!$C$1,MATCH("Declaration"&amp;ADDRESS(ROW(),COLUMN(),4),L!$A:$A,0)-1,SL,,)</f>
        <v>Email - Authorizer (*):</v>
      </c>
      <c r="C20" s="94"/>
      <c r="D20" s="405" t="s">
        <v>15452</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3" t="s">
        <v>15453</v>
      </c>
      <c r="E21" s="374"/>
      <c r="F21" s="374"/>
      <c r="G21" s="374"/>
      <c r="H21" s="374"/>
      <c r="I21" s="374"/>
      <c r="J21" s="37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6">
        <v>43133</v>
      </c>
      <c r="E22" s="377"/>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0"/>
      <c r="E23" s="41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8" t="str">
        <f ca="1">OFFSET(L!$C$1,MATCH("Declaration"&amp;ADDRESS(ROW(),COLUMN(),4),L!$A:$A,0)-1,SL,,)</f>
        <v>Answer the following questions 1 - 7 based on the declaration scope indicated above</v>
      </c>
      <c r="C24" s="378"/>
      <c r="D24" s="378"/>
      <c r="E24" s="378"/>
      <c r="F24" s="378"/>
      <c r="G24" s="378"/>
      <c r="H24" s="378"/>
      <c r="I24" s="378"/>
      <c r="J24" s="37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1" t="str">
        <f ca="1">OFFSET(L!$C$1,MATCH("Declaration"&amp;ADDRESS(ROW(),COLUMN(),4),L!$A:$A,0)-1,SL,,)</f>
        <v>Answer</v>
      </c>
      <c r="E25" s="411"/>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5" t="s">
        <v>775</v>
      </c>
      <c r="E26" s="366"/>
      <c r="F26" s="15"/>
      <c r="G26" s="367"/>
      <c r="H26" s="368"/>
      <c r="I26" s="368"/>
      <c r="J26" s="36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65" t="s">
        <v>775</v>
      </c>
      <c r="E27" s="366"/>
      <c r="F27" s="15"/>
      <c r="G27" s="367"/>
      <c r="H27" s="368"/>
      <c r="I27" s="368"/>
      <c r="J27" s="36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65" t="s">
        <v>775</v>
      </c>
      <c r="E28" s="366"/>
      <c r="F28" s="15"/>
      <c r="G28" s="367"/>
      <c r="H28" s="368"/>
      <c r="I28" s="368"/>
      <c r="J28" s="36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65" t="s">
        <v>774</v>
      </c>
      <c r="E29" s="366"/>
      <c r="F29" s="15"/>
      <c r="G29" s="367"/>
      <c r="H29" s="368"/>
      <c r="I29" s="368"/>
      <c r="J29" s="36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72" t="str">
        <f ca="1">D25</f>
        <v>Answer</v>
      </c>
      <c r="E31" s="372"/>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9" t="s">
        <v>775</v>
      </c>
      <c r="E32" s="380"/>
      <c r="F32" s="59"/>
      <c r="G32" s="367"/>
      <c r="H32" s="368"/>
      <c r="I32" s="368"/>
      <c r="J32" s="369"/>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65" t="s">
        <v>775</v>
      </c>
      <c r="E33" s="366"/>
      <c r="F33" s="59"/>
      <c r="G33" s="367"/>
      <c r="H33" s="368"/>
      <c r="I33" s="368"/>
      <c r="J33" s="369"/>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65" t="s">
        <v>775</v>
      </c>
      <c r="E34" s="366"/>
      <c r="F34" s="59"/>
      <c r="G34" s="367"/>
      <c r="H34" s="368"/>
      <c r="I34" s="368"/>
      <c r="J34" s="369"/>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65" t="s">
        <v>774</v>
      </c>
      <c r="E35" s="366"/>
      <c r="F35" s="59"/>
      <c r="G35" s="367"/>
      <c r="H35" s="368"/>
      <c r="I35" s="368"/>
      <c r="J35" s="36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72" t="str">
        <f ca="1">D25</f>
        <v>Answer</v>
      </c>
      <c r="E37" s="372"/>
      <c r="F37" s="21"/>
      <c r="G37" s="56" t="str">
        <f ca="1">G25</f>
        <v>Comments</v>
      </c>
      <c r="H37" s="409"/>
      <c r="I37" s="409"/>
      <c r="J37" s="409"/>
      <c r="K37" s="48"/>
      <c r="L37" s="141" t="s">
        <v>1790</v>
      </c>
      <c r="M37" s="135"/>
      <c r="N37" s="135"/>
      <c r="O37" s="136"/>
      <c r="P37" s="57">
        <f>COUNTIF(D$26:D$29,"No")+COUNTIF(D$32:D$35,"No")</f>
        <v>6</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5" t="s">
        <v>775</v>
      </c>
      <c r="E38" s="366"/>
      <c r="F38" s="59"/>
      <c r="G38" s="367"/>
      <c r="H38" s="368"/>
      <c r="I38" s="368"/>
      <c r="J38" s="36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65" t="s">
        <v>775</v>
      </c>
      <c r="E39" s="366"/>
      <c r="F39" s="59"/>
      <c r="G39" s="367"/>
      <c r="H39" s="368"/>
      <c r="I39" s="368"/>
      <c r="J39" s="36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65" t="s">
        <v>775</v>
      </c>
      <c r="E40" s="366"/>
      <c r="F40" s="59"/>
      <c r="G40" s="367"/>
      <c r="H40" s="368"/>
      <c r="I40" s="368"/>
      <c r="J40" s="36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65" t="s">
        <v>774</v>
      </c>
      <c r="E41" s="366"/>
      <c r="F41" s="59"/>
      <c r="G41" s="367" t="s">
        <v>15455</v>
      </c>
      <c r="H41" s="368"/>
      <c r="I41" s="368"/>
      <c r="J41" s="36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72" t="str">
        <f ca="1">D25</f>
        <v>Answer</v>
      </c>
      <c r="E43" s="372"/>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5" t="s">
        <v>775</v>
      </c>
      <c r="E44" s="366"/>
      <c r="F44" s="59"/>
      <c r="G44" s="367"/>
      <c r="H44" s="368"/>
      <c r="I44" s="368"/>
      <c r="J44" s="36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65" t="s">
        <v>775</v>
      </c>
      <c r="E45" s="366"/>
      <c r="F45" s="59"/>
      <c r="G45" s="367"/>
      <c r="H45" s="368"/>
      <c r="I45" s="368"/>
      <c r="J45" s="36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65" t="s">
        <v>775</v>
      </c>
      <c r="E46" s="366"/>
      <c r="F46" s="59"/>
      <c r="G46" s="367"/>
      <c r="H46" s="368"/>
      <c r="I46" s="368"/>
      <c r="J46" s="36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65" t="s">
        <v>775</v>
      </c>
      <c r="E47" s="366"/>
      <c r="F47" s="59"/>
      <c r="G47" s="367"/>
      <c r="H47" s="368"/>
      <c r="I47" s="368"/>
      <c r="J47" s="36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72" t="str">
        <f ca="1">D25</f>
        <v>Answer</v>
      </c>
      <c r="E49" s="372"/>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0"/>
      <c r="E50" s="371"/>
      <c r="F50" s="59"/>
      <c r="G50" s="367"/>
      <c r="H50" s="368"/>
      <c r="I50" s="368"/>
      <c r="J50" s="36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70"/>
      <c r="E51" s="371"/>
      <c r="F51" s="59"/>
      <c r="G51" s="367"/>
      <c r="H51" s="368"/>
      <c r="I51" s="368"/>
      <c r="J51" s="36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0"/>
      <c r="E52" s="371"/>
      <c r="F52" s="59"/>
      <c r="G52" s="367"/>
      <c r="H52" s="368"/>
      <c r="I52" s="368"/>
      <c r="J52" s="36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0">
        <v>1</v>
      </c>
      <c r="E53" s="371"/>
      <c r="F53" s="59"/>
      <c r="G53" s="367"/>
      <c r="H53" s="368"/>
      <c r="I53" s="368"/>
      <c r="J53" s="36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72" t="str">
        <f ca="1">D25</f>
        <v>Answer</v>
      </c>
      <c r="E55" s="372"/>
      <c r="F55" s="21"/>
      <c r="G55" s="56" t="str">
        <f ca="1">G25</f>
        <v>Comments</v>
      </c>
      <c r="H55" s="408"/>
      <c r="I55" s="408"/>
      <c r="J55" s="408"/>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9"/>
      <c r="E56" s="380"/>
      <c r="F56" s="59"/>
      <c r="G56" s="367"/>
      <c r="H56" s="368"/>
      <c r="I56" s="368"/>
      <c r="J56" s="36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65"/>
      <c r="E57" s="366"/>
      <c r="F57" s="59"/>
      <c r="G57" s="367"/>
      <c r="H57" s="368"/>
      <c r="I57" s="368"/>
      <c r="J57" s="36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65"/>
      <c r="E58" s="366"/>
      <c r="F58" s="59"/>
      <c r="G58" s="367"/>
      <c r="H58" s="368"/>
      <c r="I58" s="368"/>
      <c r="J58" s="36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65" t="s">
        <v>774</v>
      </c>
      <c r="E59" s="366"/>
      <c r="F59" s="59"/>
      <c r="G59" s="367"/>
      <c r="H59" s="368"/>
      <c r="I59" s="368"/>
      <c r="J59" s="36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72" t="str">
        <f ca="1">D25</f>
        <v>Answer</v>
      </c>
      <c r="E61" s="372"/>
      <c r="F61" s="21"/>
      <c r="G61" s="56" t="str">
        <f ca="1">G25</f>
        <v>Comments</v>
      </c>
      <c r="H61" s="408" t="str">
        <f>IF(Q69="(*)","Click here to enter smelter names","")</f>
        <v/>
      </c>
      <c r="I61" s="408"/>
      <c r="J61" s="408"/>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5"/>
      <c r="E62" s="366"/>
      <c r="F62" s="60"/>
      <c r="G62" s="367"/>
      <c r="H62" s="368"/>
      <c r="I62" s="368"/>
      <c r="J62" s="36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65"/>
      <c r="E63" s="366"/>
      <c r="F63" s="60"/>
      <c r="G63" s="367"/>
      <c r="H63" s="368"/>
      <c r="I63" s="368"/>
      <c r="J63" s="36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65"/>
      <c r="E64" s="366"/>
      <c r="F64" s="60"/>
      <c r="G64" s="367"/>
      <c r="H64" s="368"/>
      <c r="I64" s="368"/>
      <c r="J64" s="36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65" t="s">
        <v>774</v>
      </c>
      <c r="E65" s="366"/>
      <c r="F65" s="62"/>
      <c r="G65" s="367"/>
      <c r="H65" s="368"/>
      <c r="I65" s="368"/>
      <c r="J65" s="36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2" t="str">
        <f ca="1">OFFSET(L!$C$1,MATCH("Declaration"&amp;ADDRESS(ROW(),COLUMN(),4),L!$A:$A,0)-1,SL,,)</f>
        <v>Answer the Following Questions at a Company Level</v>
      </c>
      <c r="C67" s="422"/>
      <c r="D67" s="422"/>
      <c r="E67" s="422"/>
      <c r="F67" s="422"/>
      <c r="G67" s="422"/>
      <c r="H67" s="422"/>
      <c r="I67" s="422"/>
      <c r="J67" s="42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1" t="str">
        <f ca="1">D25</f>
        <v>Answer</v>
      </c>
      <c r="E68" s="411"/>
      <c r="F68" s="65"/>
      <c r="G68" s="411" t="str">
        <f ca="1">G25</f>
        <v>Comments</v>
      </c>
      <c r="H68" s="411" t="e">
        <f>HLOOKUP(SL,LT,$O68,0)</f>
        <v>#NAME?</v>
      </c>
      <c r="I68" s="41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65" t="s">
        <v>774</v>
      </c>
      <c r="E69" s="366"/>
      <c r="F69" s="69"/>
      <c r="G69" s="367"/>
      <c r="H69" s="368"/>
      <c r="I69" s="368"/>
      <c r="J69" s="369"/>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2"/>
      <c r="H70" s="412"/>
      <c r="I70" s="412"/>
      <c r="J70" s="41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65" t="s">
        <v>774</v>
      </c>
      <c r="E71" s="366"/>
      <c r="F71" s="69"/>
      <c r="G71" s="381" t="s">
        <v>15456</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65" t="s">
        <v>774</v>
      </c>
      <c r="E73" s="366"/>
      <c r="F73" s="69"/>
      <c r="G73" s="367"/>
      <c r="H73" s="368"/>
      <c r="I73" s="368"/>
      <c r="J73" s="369"/>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65" t="s">
        <v>774</v>
      </c>
      <c r="E75" s="366"/>
      <c r="F75" s="69"/>
      <c r="G75" s="367"/>
      <c r="H75" s="368"/>
      <c r="I75" s="368"/>
      <c r="J75" s="369"/>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65" t="s">
        <v>774</v>
      </c>
      <c r="E77" s="366"/>
      <c r="F77" s="69"/>
      <c r="G77" s="367"/>
      <c r="H77" s="368"/>
      <c r="I77" s="368"/>
      <c r="J77" s="369"/>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19" t="s">
        <v>14284</v>
      </c>
      <c r="E79" s="420"/>
      <c r="F79" s="69"/>
      <c r="G79" s="367"/>
      <c r="H79" s="368"/>
      <c r="I79" s="368"/>
      <c r="J79" s="369"/>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2"/>
      <c r="H80" s="412"/>
      <c r="I80" s="412"/>
      <c r="J80" s="41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65" t="s">
        <v>774</v>
      </c>
      <c r="E81" s="366"/>
      <c r="F81" s="69"/>
      <c r="G81" s="367"/>
      <c r="H81" s="368"/>
      <c r="I81" s="368"/>
      <c r="J81" s="369"/>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1"/>
      <c r="H82" s="421"/>
      <c r="I82" s="421"/>
      <c r="J82" s="42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65" t="s">
        <v>774</v>
      </c>
      <c r="E83" s="366"/>
      <c r="F83" s="69"/>
      <c r="G83" s="367"/>
      <c r="H83" s="368"/>
      <c r="I83" s="368"/>
      <c r="J83" s="369"/>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65" t="s">
        <v>775</v>
      </c>
      <c r="E85" s="366"/>
      <c r="F85" s="69"/>
      <c r="G85" s="367"/>
      <c r="H85" s="368"/>
      <c r="I85" s="368"/>
      <c r="J85" s="369"/>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8" t="str">
        <f>IF(OR($D$8="",$I$3=""),"","Click here to check required fields completion")</f>
        <v/>
      </c>
      <c r="C86" s="418"/>
      <c r="D86" s="418"/>
      <c r="E86" s="418"/>
      <c r="F86" s="418"/>
      <c r="G86" s="418"/>
      <c r="H86" s="418"/>
      <c r="I86" s="418"/>
      <c r="J86" s="41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6" t="str">
        <f ca="1">OFFSET(L!$C$1,MATCH("General"&amp;"Cpy",L!$A:$A,0)-1,SL,,)</f>
        <v>© 2017 Conflict-Free Sourcing Initiative. All rights reserved.</v>
      </c>
      <c r="B87" s="417"/>
      <c r="C87" s="417"/>
      <c r="D87" s="417"/>
      <c r="E87" s="417"/>
      <c r="F87" s="417"/>
      <c r="G87" s="417"/>
      <c r="H87" s="417"/>
      <c r="I87" s="417"/>
      <c r="J87" s="41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91" priority="58" stopIfTrue="1">
      <formula>AND(OR($D$26="No",AND($D$26="Yes",$D$32="No")),OR($D$27="No",AND($D$27="Yes",$D$33="No")), OR($D$28="No",AND($D$28="Yes",$D$34="No")), OR($D$29="No",AND($D$29="Yes",$D$35="No")))</formula>
    </cfRule>
    <cfRule type="expression" dxfId="90" priority="59" stopIfTrue="1">
      <formula>IF(D69="",TRUE)</formula>
    </cfRule>
  </conditionalFormatting>
  <conditionalFormatting sqref="G71:J71">
    <cfRule type="expression" dxfId="89" priority="30" stopIfTrue="1">
      <formula>IF(AND($D$71="Yes",$G$71=""),TRUE)</formula>
    </cfRule>
  </conditionalFormatting>
  <conditionalFormatting sqref="D26:E26">
    <cfRule type="expression" dxfId="88" priority="110" stopIfTrue="1">
      <formula>IF($D$26="",TRUE)</formula>
    </cfRule>
  </conditionalFormatting>
  <conditionalFormatting sqref="D27:E27">
    <cfRule type="expression" dxfId="87" priority="117" stopIfTrue="1">
      <formula>IF($D$27="",TRUE)</formula>
    </cfRule>
  </conditionalFormatting>
  <conditionalFormatting sqref="D28:E28">
    <cfRule type="expression" dxfId="86" priority="118" stopIfTrue="1">
      <formula>IF($D$28="",TRUE)</formula>
    </cfRule>
  </conditionalFormatting>
  <conditionalFormatting sqref="D29:E29">
    <cfRule type="expression" dxfId="85" priority="119" stopIfTrue="1">
      <formula>IF($D$29="",TRUE)</formula>
    </cfRule>
  </conditionalFormatting>
  <conditionalFormatting sqref="D9:G9">
    <cfRule type="expression" dxfId="84" priority="125" stopIfTrue="1">
      <formula>IF($D$9="",TRUE)</formula>
    </cfRule>
  </conditionalFormatting>
  <conditionalFormatting sqref="D22:E22">
    <cfRule type="expression" dxfId="83" priority="132" stopIfTrue="1">
      <formula>IF($D$22="",TRUE)</formula>
    </cfRule>
  </conditionalFormatting>
  <conditionalFormatting sqref="D10:J10">
    <cfRule type="expression" dxfId="82" priority="29" stopIfTrue="1">
      <formula>IF($D$9=$Q$9,TRUE)</formula>
    </cfRule>
    <cfRule type="expression" dxfId="81" priority="139" stopIfTrue="1">
      <formula>IF(AND($D$10="",$D$9=$R$9),TRUE)</formula>
    </cfRule>
  </conditionalFormatting>
  <conditionalFormatting sqref="D34:E34 D40:E40 D46:E46 D52:E52 D58:E58 D64:E64">
    <cfRule type="expression" dxfId="80" priority="22" stopIfTrue="1">
      <formula>$P$28=""</formula>
    </cfRule>
  </conditionalFormatting>
  <conditionalFormatting sqref="D35:E35 D41:E41 D47:E47 D53:E53 D59:E59 D65:E65">
    <cfRule type="expression" dxfId="79" priority="137" stopIfTrue="1">
      <formula>$P$29=""</formula>
    </cfRule>
  </conditionalFormatting>
  <conditionalFormatting sqref="D32:E32">
    <cfRule type="expression" dxfId="78" priority="115" stopIfTrue="1">
      <formula>$P$26=""</formula>
    </cfRule>
  </conditionalFormatting>
  <conditionalFormatting sqref="D32:E32">
    <cfRule type="expression" dxfId="77" priority="28" stopIfTrue="1">
      <formula>IF(AND(OR($D$26="Yes",$D$26=""),$D$32=""),1,0)</formula>
    </cfRule>
  </conditionalFormatting>
  <conditionalFormatting sqref="D38 D44 D50 D56 D62">
    <cfRule type="expression" dxfId="76" priority="24" stopIfTrue="1">
      <formula>$P$32=""</formula>
    </cfRule>
  </conditionalFormatting>
  <conditionalFormatting sqref="D39:E39 D45 D51 D57 D63">
    <cfRule type="expression" dxfId="75" priority="23" stopIfTrue="1">
      <formula>$P$33=""</formula>
    </cfRule>
  </conditionalFormatting>
  <conditionalFormatting sqref="D40 D46 D52 D58 D64">
    <cfRule type="expression" dxfId="74" priority="13" stopIfTrue="1">
      <formula>$P$34=""</formula>
    </cfRule>
    <cfRule type="expression" dxfId="73" priority="135" stopIfTrue="1">
      <formula>IF(AND(OR($D$28="Yes",$D$28=""),D40=""),1,0)</formula>
    </cfRule>
  </conditionalFormatting>
  <conditionalFormatting sqref="D41 D47 D53 D59 D65">
    <cfRule type="expression" dxfId="72" priority="21" stopIfTrue="1">
      <formula>$P$35=""</formula>
    </cfRule>
  </conditionalFormatting>
  <conditionalFormatting sqref="D38:E38 D44:E44 D50:E50 D56:E56 D62:E62">
    <cfRule type="expression" dxfId="71" priority="26" stopIfTrue="1">
      <formula>$P$26=""</formula>
    </cfRule>
    <cfRule type="expression" dxfId="70" priority="27" stopIfTrue="1">
      <formula>IF(AND(OR($D$26="Yes",$D$26=""),D38=""),1,0)</formula>
    </cfRule>
  </conditionalFormatting>
  <conditionalFormatting sqref="G79:J79">
    <cfRule type="expression" dxfId="69" priority="20" stopIfTrue="1">
      <formula>IF(AND($D$79="Yes, using other format (describe)",$G$79=""),TRUE)</formula>
    </cfRule>
  </conditionalFormatting>
  <conditionalFormatting sqref="D39:E39 D45:E45 D51:E51 D57:E57 D63:E63">
    <cfRule type="expression" dxfId="68" priority="133" stopIfTrue="1">
      <formula>$P$39=""</formula>
    </cfRule>
    <cfRule type="expression" dxfId="67" priority="134" stopIfTrue="1">
      <formula>IF(AND(OR($D$27="Yes",$D$27=""),D39=""),1,0)</formula>
    </cfRule>
  </conditionalFormatting>
  <conditionalFormatting sqref="D33:E33">
    <cfRule type="expression" dxfId="66" priority="15" stopIfTrue="1">
      <formula>IF(AND(OR($D$27="Yes",$D$27=""),$D$33=""),1,0)</formula>
    </cfRule>
    <cfRule type="expression" dxfId="65" priority="16" stopIfTrue="1">
      <formula>$P$27=""</formula>
    </cfRule>
  </conditionalFormatting>
  <conditionalFormatting sqref="D34:E34">
    <cfRule type="expression" dxfId="64" priority="136" stopIfTrue="1">
      <formula>IF(AND(OR($D$28="Yes",$D$28=""),$D$34=""),1,0)</formula>
    </cfRule>
  </conditionalFormatting>
  <conditionalFormatting sqref="D41:E41 D47:E47 D53:E53 D59:E59 D65:E65">
    <cfRule type="expression" dxfId="63" priority="138" stopIfTrue="1">
      <formula>IF(AND(OR($D$29="Yes",$D$29=""),D41=""),1,0)</formula>
    </cfRule>
  </conditionalFormatting>
  <conditionalFormatting sqref="D35:E35">
    <cfRule type="expression" dxfId="62" priority="12" stopIfTrue="1">
      <formula>IF(AND(OR($D$29="Yes",$D$29=""),$D$35=""),1,0)</formula>
    </cfRule>
  </conditionalFormatting>
  <conditionalFormatting sqref="D8:J8">
    <cfRule type="expression" dxfId="61" priority="7" stopIfTrue="1">
      <formula>IF($D$8="",TRUE)</formula>
    </cfRule>
  </conditionalFormatting>
  <conditionalFormatting sqref="D15:J15">
    <cfRule type="expression" dxfId="60" priority="3" stopIfTrue="1">
      <formula>IF($D$15="",TRUE)</formula>
    </cfRule>
  </conditionalFormatting>
  <conditionalFormatting sqref="D16:J16">
    <cfRule type="expression" dxfId="59" priority="4" stopIfTrue="1">
      <formula>IF($D$16="",TRUE)</formula>
    </cfRule>
  </conditionalFormatting>
  <conditionalFormatting sqref="D17:J17">
    <cfRule type="expression" dxfId="58" priority="5" stopIfTrue="1">
      <formula>IF($D$17="",TRUE)</formula>
    </cfRule>
  </conditionalFormatting>
  <conditionalFormatting sqref="D18:J18">
    <cfRule type="expression" dxfId="57" priority="6" stopIfTrue="1">
      <formula>IF($D$18="",TRUE)</formula>
    </cfRule>
  </conditionalFormatting>
  <conditionalFormatting sqref="D20:J20">
    <cfRule type="expression" dxfId="56" priority="1" stopIfTrue="1">
      <formula>IF($D$20="",TRUE)</formula>
    </cfRule>
  </conditionalFormatting>
  <conditionalFormatting sqref="D21:J21">
    <cfRule type="expression" dxfId="55"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80" zoomScaleNormal="80"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23" t="str">
        <f ca="1">OFFSET(L!$C$1,MATCH("Smelter List"&amp;ADDRESS(ROW(),COLUMN(),4),L!$A:$A,0)-1,SL,,)</f>
        <v>Link to "CFSP Compliant Smelter List"</v>
      </c>
      <c r="K2" s="424"/>
      <c r="L2" s="424"/>
      <c r="M2" s="424"/>
      <c r="N2" s="424"/>
      <c r="O2" s="424"/>
      <c r="P2" s="290"/>
      <c r="Q2" s="291"/>
      <c r="R2" s="292"/>
      <c r="S2" s="292"/>
      <c r="T2" s="292"/>
      <c r="U2" s="205"/>
      <c r="V2" s="205"/>
      <c r="W2" s="206"/>
      <c r="X2" s="205"/>
      <c r="Y2" s="205"/>
      <c r="Z2" s="205"/>
      <c r="AH2" s="185" t="s">
        <v>774</v>
      </c>
    </row>
    <row r="3" spans="1:37" s="25" customFormat="1" ht="38.25">
      <c r="A3" s="225"/>
      <c r="B3" s="4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5"/>
      <c r="D3" s="425"/>
      <c r="E3" s="425"/>
      <c r="F3" s="293"/>
      <c r="G3" s="426" t="str">
        <f ca="1">OFFSET(L!$C$1,MATCH("General"&amp;"Cpy",L!$A:$A,0)-1,SL,,)</f>
        <v>© 2017 Conflict-Free Sourcing Initiative. All rights reserved.</v>
      </c>
      <c r="H3" s="426"/>
      <c r="I3" s="427"/>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3.75">
      <c r="A5" s="249"/>
      <c r="B5" s="250" t="s">
        <v>1657</v>
      </c>
      <c r="C5" s="256" t="s">
        <v>3985</v>
      </c>
      <c r="D5" s="250" t="s">
        <v>15483</v>
      </c>
      <c r="E5" s="250" t="str">
        <f ca="1">IF(ISERROR($V5),"",OFFSET('Smelter Look-up'!$D$4,$V5-4,0)&amp;"")</f>
        <v>GERMANY</v>
      </c>
      <c r="F5" s="250" t="str">
        <f ca="1">IF(ISERROR($V5),"",OFFSET('Smelter Look-up'!$E$4,$V5-4,0))</f>
        <v>CID002541</v>
      </c>
      <c r="G5" s="250" t="str">
        <f ca="1">IF(C5=$X$4,"Enter smelter details", IF(ISERROR($V5),"",OFFSET('Smelter Look-up'!$F$4,$V5-4,0)))</f>
        <v>CFSI</v>
      </c>
      <c r="H5" s="251" t="s">
        <v>15488</v>
      </c>
      <c r="I5" s="252" t="str">
        <f ca="1">IF(ISERROR($V5),"",OFFSET('Smelter Look-up'!$H$4,$V5-4,0))</f>
        <v>Goslar</v>
      </c>
      <c r="J5" s="252" t="str">
        <f ca="1">IF(ISERROR($V5),"",OFFSET('Smelter Look-up'!$I$4,$V5-4,0))</f>
        <v>Niedersachsen</v>
      </c>
      <c r="K5" s="254" t="s">
        <v>15457</v>
      </c>
      <c r="L5" s="323" t="s">
        <v>15457</v>
      </c>
      <c r="M5" s="253"/>
      <c r="N5" s="328" t="s">
        <v>15465</v>
      </c>
      <c r="O5" s="332" t="s">
        <v>15467</v>
      </c>
      <c r="P5" s="253" t="s">
        <v>775</v>
      </c>
      <c r="Q5" s="210"/>
      <c r="R5" s="250" t="str">
        <f ca="1">IF(ISERROR($V5),"",OFFSET('Smelter Look-up'!$C$4,$V5-4,0)&amp;"")</f>
        <v>H.C. Starck Tungsten GmbH</v>
      </c>
      <c r="S5" s="264" t="str">
        <f t="shared" ref="S5" ca="1" si="0">IF(B5="","",IF(ISERROR(MATCH($E5,CL,0)),"Unknown",INDIRECT("'C'!$A$"&amp;MATCH($E5,CL,0)+1)))</f>
        <v>DE</v>
      </c>
      <c r="T5" s="264" t="str">
        <f ca="1">IF(B5="","",IF(ISERROR(MATCH($J5,SorP!$B$1:$B$6230,0)),"",INDIRECT("'SorP'!$A$"&amp;MATCH($J5,SorP!$B$1:$B$6230,0))))</f>
        <v>DE-NI</v>
      </c>
      <c r="U5" s="299"/>
      <c r="V5" s="300">
        <f>IF(C5="",NA(),MATCH($B5&amp;$C5,'Smelter Look-up'!$J:$J,0))</f>
        <v>528</v>
      </c>
      <c r="W5" s="301"/>
      <c r="X5" s="301">
        <f ca="1">IF(AND(C5="Smelter not listed",OR(LEN(D5)=0,LEN(E5)=0)),1,0)</f>
        <v>0</v>
      </c>
      <c r="Y5" s="301"/>
      <c r="Z5" s="301"/>
      <c r="AB5" s="303" t="str">
        <f>B5&amp;C5</f>
        <v>TungstenH.C. Starck Tungsten GmbH</v>
      </c>
      <c r="AK5" s="302">
        <f>LEN(AB5)</f>
        <v>33</v>
      </c>
    </row>
    <row r="6" spans="1:37" s="302" customFormat="1" ht="27.75" customHeight="1">
      <c r="A6" s="249"/>
      <c r="B6" s="250" t="s">
        <v>1657</v>
      </c>
      <c r="C6" s="256" t="s">
        <v>3645</v>
      </c>
      <c r="D6" s="250" t="s">
        <v>3645</v>
      </c>
      <c r="E6" s="250" t="str">
        <f ca="1">IF(ISERROR($V6),"",OFFSET('Smelter Look-up'!$D$4,$V6-4,0)&amp;"")</f>
        <v>GERMANY</v>
      </c>
      <c r="F6" s="250" t="str">
        <f ca="1">IF(ISERROR($V6),"",OFFSET('Smelter Look-up'!$E$4,$V6-4,0))</f>
        <v>CID002542</v>
      </c>
      <c r="G6" s="250" t="str">
        <f ca="1">IF(C6=$X$4,"Enter smelter details", IF(ISERROR($V6),"",OFFSET('Smelter Look-up'!$F$4,$V6-4,0)))</f>
        <v>CFSI</v>
      </c>
      <c r="H6" s="251" t="s">
        <v>15489</v>
      </c>
      <c r="I6" s="252" t="str">
        <f ca="1">IF(ISERROR($V6),"",OFFSET('Smelter Look-up'!$H$4,$V6-4,0))</f>
        <v>Laufenburg</v>
      </c>
      <c r="J6" s="252" t="str">
        <f ca="1">IF(ISERROR($V6),"",OFFSET('Smelter Look-up'!$I$4,$V6-4,0))</f>
        <v>Baden-Württemberg</v>
      </c>
      <c r="K6" s="328" t="s">
        <v>15458</v>
      </c>
      <c r="L6" s="324" t="s">
        <v>15458</v>
      </c>
      <c r="M6" s="254"/>
      <c r="N6" s="328" t="s">
        <v>15465</v>
      </c>
      <c r="O6" s="332" t="s">
        <v>15467</v>
      </c>
      <c r="P6" s="253" t="s">
        <v>775</v>
      </c>
      <c r="Q6" s="333"/>
      <c r="R6" s="250" t="str">
        <f ca="1">IF(ISERROR($V6),"",OFFSET('Smelter Look-up'!$C$4,$V6-4,0)&amp;"")</f>
        <v>H.C. Starck Smelting GmbH &amp; Co. KG</v>
      </c>
      <c r="S6" s="264" t="str">
        <f t="shared" ref="S6:S69" ca="1" si="1">IF(B6="","",IF(ISERROR(MATCH($E6,CL,0)),"Unknown",INDIRECT("'C'!$A$"&amp;MATCH($E6,CL,0)+1)))</f>
        <v>DE</v>
      </c>
      <c r="T6" s="264" t="str">
        <f ca="1">IF(B6="","",IF(ISERROR(MATCH($J6,SorP!$B$1:$B$6230,0)),"",INDIRECT("'SorP'!$A$"&amp;MATCH($J6,SorP!$B$1:$B$6230,0))))</f>
        <v>DE-BW</v>
      </c>
      <c r="U6" s="299"/>
      <c r="V6" s="300">
        <f>IF(C6="",NA(),MATCH($B6&amp;$C6,'Smelter Look-up'!$J:$J,0))</f>
        <v>527</v>
      </c>
      <c r="W6" s="301"/>
      <c r="X6" s="301">
        <f t="shared" ref="X6:X69" ca="1" si="2">IF(AND(C6="Smelter not listed",OR(LEN(D6)=0,LEN(E6)=0)),1,0)</f>
        <v>0</v>
      </c>
      <c r="Y6" s="301"/>
      <c r="Z6" s="301"/>
      <c r="AB6" s="303" t="str">
        <f t="shared" ref="AB6:AB69" si="3">B6&amp;C6</f>
        <v>TungstenH.C. Starck Smelting GmbH &amp; Co. KG</v>
      </c>
    </row>
    <row r="7" spans="1:37" s="302" customFormat="1" ht="20.25" customHeight="1">
      <c r="A7" s="249"/>
      <c r="B7" s="250" t="s">
        <v>1657</v>
      </c>
      <c r="C7" s="256" t="s">
        <v>2608</v>
      </c>
      <c r="D7" s="250" t="s">
        <v>15484</v>
      </c>
      <c r="E7" s="250" t="str">
        <f ca="1">IF(ISERROR($V7),"",OFFSET('Smelter Look-up'!$D$4,$V7-4,0)&amp;"")</f>
        <v>JAPAN</v>
      </c>
      <c r="F7" s="250" t="str">
        <f ca="1">IF(ISERROR($V7),"",OFFSET('Smelter Look-up'!$E$4,$V7-4,0))</f>
        <v>CID000004</v>
      </c>
      <c r="G7" s="250" t="str">
        <f ca="1">IF(C7=$X$4,"Enter smelter details", IF(ISERROR($V7),"",OFFSET('Smelter Look-up'!$F$4,$V7-4,0)))</f>
        <v>CFSI</v>
      </c>
      <c r="H7" s="251">
        <f ca="1">IF(ISERROR($V7),"",OFFSET('Smelter Look-up'!$G$4,$V7-4,0))</f>
        <v>0</v>
      </c>
      <c r="I7" s="252" t="str">
        <f ca="1">IF(ISERROR($V7),"",OFFSET('Smelter Look-up'!$H$4,$V7-4,0))</f>
        <v>Toyama City</v>
      </c>
      <c r="J7" s="252" t="str">
        <f ca="1">IF(ISERROR($V7),"",OFFSET('Smelter Look-up'!$I$4,$V7-4,0))</f>
        <v>Toyama</v>
      </c>
      <c r="K7" s="254"/>
      <c r="L7" s="254"/>
      <c r="M7" s="254"/>
      <c r="N7" s="254"/>
      <c r="O7" s="254"/>
      <c r="P7" s="253"/>
      <c r="Q7" s="255"/>
      <c r="R7" s="250" t="str">
        <f ca="1">IF(ISERROR($V7),"",OFFSET('Smelter Look-up'!$C$4,$V7-4,0)&amp;"")</f>
        <v>A.L.M.T. TUNGSTEN Corp.</v>
      </c>
      <c r="S7" s="264" t="str">
        <f t="shared" ca="1" si="1"/>
        <v>JP</v>
      </c>
      <c r="T7" s="264" t="str">
        <f ca="1">IF(B7="","",IF(ISERROR(MATCH($J7,SorP!$B$1:$B$6230,0)),"",INDIRECT("'SorP'!$A$"&amp;MATCH($J7,SorP!$B$1:$B$6230,0))))</f>
        <v>JP-16</v>
      </c>
      <c r="U7" s="299"/>
      <c r="V7" s="300">
        <f>IF(C7="",NA(),MATCH($B7&amp;$C7,'Smelter Look-up'!$J:$J,0))</f>
        <v>506</v>
      </c>
      <c r="W7" s="301"/>
      <c r="X7" s="301">
        <f t="shared" ca="1" si="2"/>
        <v>0</v>
      </c>
      <c r="Y7" s="301"/>
      <c r="Z7" s="301"/>
      <c r="AB7" s="303" t="str">
        <f t="shared" si="3"/>
        <v>TungstenA.L.M.T. TUNGSTEN Corp.</v>
      </c>
    </row>
    <row r="8" spans="1:37" s="302" customFormat="1" ht="39.75" customHeight="1">
      <c r="A8" s="249"/>
      <c r="B8" s="250" t="s">
        <v>1657</v>
      </c>
      <c r="C8" s="256" t="s">
        <v>199</v>
      </c>
      <c r="D8" s="250" t="s">
        <v>15485</v>
      </c>
      <c r="E8" s="250" t="str">
        <f ca="1">IF(ISERROR($V8),"",OFFSET('Smelter Look-up'!$D$4,$V8-4,0)&amp;"")</f>
        <v>CHINA</v>
      </c>
      <c r="F8" s="250" t="str">
        <f ca="1">IF(ISERROR($V8),"",OFFSET('Smelter Look-up'!$E$4,$V8-4,0))</f>
        <v>CID002320</v>
      </c>
      <c r="G8" s="250" t="str">
        <f ca="1">IF(C8=$X$4,"Enter smelter details", IF(ISERROR($V8),"",OFFSET('Smelter Look-up'!$F$4,$V8-4,0)))</f>
        <v>CFSI</v>
      </c>
      <c r="H8" s="251" t="s">
        <v>15486</v>
      </c>
      <c r="I8" s="252" t="str">
        <f ca="1">IF(ISERROR($V8),"",OFFSET('Smelter Look-up'!$H$4,$V8-4,0))</f>
        <v>Xiamen</v>
      </c>
      <c r="J8" s="252" t="str">
        <f ca="1">IF(ISERROR($V8),"",OFFSET('Smelter Look-up'!$I$4,$V8-4,0))</f>
        <v>Fujian</v>
      </c>
      <c r="K8" s="325" t="s">
        <v>15480</v>
      </c>
      <c r="L8" s="325" t="s">
        <v>15481</v>
      </c>
      <c r="M8" s="254"/>
      <c r="N8" s="330"/>
      <c r="O8" s="330" t="s">
        <v>15468</v>
      </c>
      <c r="P8" s="253" t="s">
        <v>775</v>
      </c>
      <c r="Q8" s="255" t="s">
        <v>15487</v>
      </c>
      <c r="R8" s="250" t="str">
        <f ca="1">IF(ISERROR($V8),"",OFFSET('Smelter Look-up'!$C$4,$V8-4,0)&amp;"")</f>
        <v>Xiamen Tungsten (H.C.) Co., Ltd.</v>
      </c>
      <c r="S8" s="264" t="str">
        <f t="shared" ca="1" si="1"/>
        <v>CN</v>
      </c>
      <c r="T8" s="264" t="str">
        <f ca="1">IF(B8="","",IF(ISERROR(MATCH($J8,SorP!$B$1:$B$6230,0)),"",INDIRECT("'SorP'!$A$"&amp;MATCH($J8,SorP!$B$1:$B$6230,0))))</f>
        <v>CN-35</v>
      </c>
      <c r="U8" s="299"/>
      <c r="V8" s="300">
        <f>IF(C8="",NA(),MATCH($B8&amp;$C8,'Smelter Look-up'!$J:$J,0))</f>
        <v>566</v>
      </c>
      <c r="W8" s="301"/>
      <c r="X8" s="301">
        <f t="shared" ca="1" si="2"/>
        <v>0</v>
      </c>
      <c r="Y8" s="301"/>
      <c r="Z8" s="301"/>
      <c r="AB8" s="303" t="str">
        <f t="shared" si="3"/>
        <v>TungstenXiamen Tungsten (H.C.) Co., Ltd.</v>
      </c>
    </row>
    <row r="9" spans="1:37" s="302" customFormat="1" ht="47.25" customHeight="1">
      <c r="A9" s="249"/>
      <c r="B9" s="250" t="s">
        <v>1657</v>
      </c>
      <c r="C9" s="256" t="s">
        <v>192</v>
      </c>
      <c r="D9" s="250" t="s">
        <v>192</v>
      </c>
      <c r="E9" s="250" t="str">
        <f ca="1">IF(ISERROR($V9),"",OFFSET('Smelter Look-up'!$D$4,$V9-4,0)&amp;"")</f>
        <v>CHINA</v>
      </c>
      <c r="F9" s="250" t="str">
        <f ca="1">IF(ISERROR($V9),"",OFFSET('Smelter Look-up'!$E$4,$V9-4,0))</f>
        <v>CID000875</v>
      </c>
      <c r="G9" s="250" t="str">
        <f ca="1">IF(C9=$X$4,"Enter smelter details", IF(ISERROR($V9),"",OFFSET('Smelter Look-up'!$F$4,$V9-4,0)))</f>
        <v>CFSI</v>
      </c>
      <c r="H9" s="251">
        <f ca="1">IF(ISERROR($V9),"",OFFSET('Smelter Look-up'!$G$4,$V9-4,0))</f>
        <v>0</v>
      </c>
      <c r="I9" s="252" t="str">
        <f ca="1">IF(ISERROR($V9),"",OFFSET('Smelter Look-up'!$H$4,$V9-4,0))</f>
        <v>Ganzhou</v>
      </c>
      <c r="J9" s="252" t="str">
        <f ca="1">IF(ISERROR($V9),"",OFFSET('Smelter Look-up'!$I$4,$V9-4,0))</f>
        <v>Jiangxi</v>
      </c>
      <c r="K9" s="254" t="s">
        <v>15471</v>
      </c>
      <c r="L9" s="254" t="s">
        <v>15459</v>
      </c>
      <c r="M9" s="254"/>
      <c r="N9" s="254"/>
      <c r="O9" s="254"/>
      <c r="P9" s="253"/>
      <c r="Q9" s="255"/>
      <c r="R9" s="250" t="str">
        <f ca="1">IF(ISERROR($V9),"",OFFSET('Smelter Look-up'!$C$4,$V9-4,0)&amp;"")</f>
        <v>Ganzhou Huaxing Tungsten Products Co., Ltd.</v>
      </c>
      <c r="S9" s="264" t="str">
        <f t="shared" ca="1" si="1"/>
        <v>CN</v>
      </c>
      <c r="T9" s="264" t="str">
        <f ca="1">IF(B9="","",IF(ISERROR(MATCH($J9,SorP!$B$1:$B$6230,0)),"",INDIRECT("'SorP'!$A$"&amp;MATCH($J9,SorP!$B$1:$B$6230,0))))</f>
        <v>CN-36</v>
      </c>
      <c r="U9" s="299"/>
      <c r="V9" s="300">
        <f>IF(C9="",NA(),MATCH($B9&amp;$C9,'Smelter Look-up'!$J:$J,0))</f>
        <v>520</v>
      </c>
      <c r="W9" s="301"/>
      <c r="X9" s="301">
        <f t="shared" ca="1" si="2"/>
        <v>0</v>
      </c>
      <c r="Y9" s="301"/>
      <c r="Z9" s="301"/>
      <c r="AB9" s="303" t="str">
        <f t="shared" si="3"/>
        <v>TungstenGanzhou Huaxing Tungsten Products Co., Ltd.</v>
      </c>
    </row>
    <row r="10" spans="1:37" s="302" customFormat="1" ht="33.75" customHeight="1">
      <c r="A10" s="249"/>
      <c r="B10" s="250" t="s">
        <v>1657</v>
      </c>
      <c r="C10" s="256" t="s">
        <v>1958</v>
      </c>
      <c r="D10" s="250" t="s">
        <v>1958</v>
      </c>
      <c r="E10" s="250" t="str">
        <f ca="1">IF(ISERROR($V10),"",OFFSET('Smelter Look-up'!$D$4,$V10-4,0)&amp;"")</f>
        <v>CHINA</v>
      </c>
      <c r="F10" s="250" t="str">
        <f ca="1">IF(ISERROR($V10),"",OFFSET('Smelter Look-up'!$E$4,$V10-4,0))</f>
        <v>CID000258</v>
      </c>
      <c r="G10" s="250" t="str">
        <f ca="1">IF(C10=$X$4,"Enter smelter details", IF(ISERROR($V10),"",OFFSET('Smelter Look-up'!$F$4,$V10-4,0)))</f>
        <v>CFSI</v>
      </c>
      <c r="H10" s="251">
        <f ca="1">IF(ISERROR($V10),"",OFFSET('Smelter Look-up'!$G$4,$V10-4,0))</f>
        <v>0</v>
      </c>
      <c r="I10" s="252" t="str">
        <f ca="1">IF(ISERROR($V10),"",OFFSET('Smelter Look-up'!$H$4,$V10-4,0))</f>
        <v>Ganzhou</v>
      </c>
      <c r="J10" s="252" t="s">
        <v>2342</v>
      </c>
      <c r="K10" s="254" t="s">
        <v>15472</v>
      </c>
      <c r="L10" s="254" t="s">
        <v>15460</v>
      </c>
      <c r="M10" s="254"/>
      <c r="N10" s="328"/>
      <c r="O10" s="254"/>
      <c r="P10" s="253"/>
      <c r="Q10" s="255"/>
      <c r="R10" s="250" t="str">
        <f ca="1">IF(ISERROR($V10),"",OFFSET('Smelter Look-up'!$C$4,$V10-4,0)&amp;"")</f>
        <v>Chongyi Zhangyuan Tungsten Co., Ltd.</v>
      </c>
      <c r="S10" s="264" t="str">
        <f t="shared" ca="1" si="1"/>
        <v>CN</v>
      </c>
      <c r="T10" s="264" t="str">
        <f ca="1">IF(B10="","",IF(ISERROR(MATCH($J10,SorP!$B$1:$B$6230,0)),"",INDIRECT("'SorP'!$A$"&amp;MATCH($J10,SorP!$B$1:$B$6230,0))))</f>
        <v>CN-36</v>
      </c>
      <c r="U10" s="299"/>
      <c r="V10" s="300">
        <f>IF(C10="",NA(),MATCH($B10&amp;$C10,'Smelter Look-up'!$J:$J,0))</f>
        <v>517</v>
      </c>
      <c r="W10" s="301"/>
      <c r="X10" s="301">
        <f t="shared" ca="1" si="2"/>
        <v>0</v>
      </c>
      <c r="Y10" s="301"/>
      <c r="Z10" s="301"/>
      <c r="AB10" s="303" t="str">
        <f t="shared" si="3"/>
        <v>TungstenChongyi Zhangyuan Tungsten Co., Ltd.</v>
      </c>
    </row>
    <row r="11" spans="1:37" s="302" customFormat="1" ht="43.5" customHeight="1">
      <c r="A11" s="249"/>
      <c r="B11" s="250" t="s">
        <v>1657</v>
      </c>
      <c r="C11" s="256" t="s">
        <v>606</v>
      </c>
      <c r="D11" s="250" t="s">
        <v>606</v>
      </c>
      <c r="E11" s="250" t="str">
        <f ca="1">IF(ISERROR($V11),"",OFFSET('Smelter Look-up'!$D$4,$V11-4,0)&amp;"")</f>
        <v>CHINA</v>
      </c>
      <c r="F11" s="250" t="str">
        <f ca="1">IF(ISERROR($V11),"",OFFSET('Smelter Look-up'!$E$4,$V11-4,0))</f>
        <v>CID002494</v>
      </c>
      <c r="G11" s="250" t="str">
        <f ca="1">IF(C11=$X$4,"Enter smelter details", IF(ISERROR($V11),"",OFFSET('Smelter Look-up'!$F$4,$V11-4,0)))</f>
        <v>CFSI</v>
      </c>
      <c r="H11" s="251">
        <f ca="1">IF(ISERROR($V11),"",OFFSET('Smelter Look-up'!$G$4,$V11-4,0))</f>
        <v>0</v>
      </c>
      <c r="I11" s="252" t="str">
        <f ca="1">IF(ISERROR($V11),"",OFFSET('Smelter Look-up'!$H$4,$V11-4,0))</f>
        <v>Ganzhou</v>
      </c>
      <c r="J11" s="252" t="str">
        <f ca="1">IF(ISERROR($V11),"",OFFSET('Smelter Look-up'!$I$4,$V11-4,0))</f>
        <v>Jiangxi</v>
      </c>
      <c r="K11" s="330" t="s">
        <v>15473</v>
      </c>
      <c r="L11" s="326" t="s">
        <v>15461</v>
      </c>
      <c r="M11" s="254"/>
      <c r="N11" s="330"/>
      <c r="O11" s="330" t="s">
        <v>15469</v>
      </c>
      <c r="P11" s="253" t="s">
        <v>775</v>
      </c>
      <c r="Q11" s="255"/>
      <c r="R11" s="250" t="str">
        <f ca="1">IF(ISERROR($V11),"",OFFSET('Smelter Look-up'!$C$4,$V11-4,0)&amp;"")</f>
        <v>Ganzhou Seadragon W &amp; Mo Co., Ltd.</v>
      </c>
      <c r="S11" s="264" t="str">
        <f t="shared" ca="1" si="1"/>
        <v>CN</v>
      </c>
      <c r="T11" s="264" t="str">
        <f ca="1">IF(B11="","",IF(ISERROR(MATCH($J11,SorP!$B$1:$B$6230,0)),"",INDIRECT("'SorP'!$A$"&amp;MATCH($J11,SorP!$B$1:$B$6230,0))))</f>
        <v>CN-36</v>
      </c>
      <c r="U11" s="299"/>
      <c r="V11" s="300">
        <f>IF(C11="",NA(),MATCH($B11&amp;$C11,'Smelter Look-up'!$J:$J,0))</f>
        <v>522</v>
      </c>
      <c r="W11" s="301"/>
      <c r="X11" s="301">
        <f t="shared" ca="1" si="2"/>
        <v>0</v>
      </c>
      <c r="Y11" s="301"/>
      <c r="Z11" s="301"/>
      <c r="AB11" s="303" t="str">
        <f t="shared" si="3"/>
        <v>TungstenGanzhou Seadragon W &amp; Mo Co., Ltd.</v>
      </c>
    </row>
    <row r="12" spans="1:37" s="302" customFormat="1" ht="20.25" customHeight="1">
      <c r="A12" s="249"/>
      <c r="B12" s="250" t="s">
        <v>1657</v>
      </c>
      <c r="C12" s="256" t="s">
        <v>1250</v>
      </c>
      <c r="D12" s="250" t="s">
        <v>1250</v>
      </c>
      <c r="E12" s="250" t="s">
        <v>1621</v>
      </c>
      <c r="F12" s="250" t="str">
        <f ca="1">IF(ISERROR($V12),"",OFFSET('Smelter Look-up'!$E$4,$V12-4,0))</f>
        <v>CID000499</v>
      </c>
      <c r="G12" s="250" t="str">
        <f ca="1">IF(C12=$X$4,"Enter smelter details", IF(ISERROR($V12),"",OFFSET('Smelter Look-up'!$F$4,$V12-4,0)))</f>
        <v>CFSI</v>
      </c>
      <c r="H12" s="251">
        <f ca="1">IF(ISERROR($V12),"",OFFSET('Smelter Look-up'!$G$4,$V12-4,0))</f>
        <v>0</v>
      </c>
      <c r="I12" s="252" t="str">
        <f ca="1">IF(ISERROR($V12),"",OFFSET('Smelter Look-up'!$H$4,$V12-4,0))</f>
        <v>Yanshi</v>
      </c>
      <c r="J12" s="252" t="str">
        <f ca="1">IF(ISERROR($V12),"",OFFSET('Smelter Look-up'!$I$4,$V12-4,0))</f>
        <v>Fujian</v>
      </c>
      <c r="K12" s="331" t="s">
        <v>15474</v>
      </c>
      <c r="L12" s="327" t="s">
        <v>15462</v>
      </c>
      <c r="M12" s="254"/>
      <c r="N12" s="331"/>
      <c r="O12" s="331" t="s">
        <v>15469</v>
      </c>
      <c r="P12" s="253" t="s">
        <v>775</v>
      </c>
      <c r="Q12" s="255"/>
      <c r="R12" s="250" t="str">
        <f ca="1">IF(ISERROR($V12),"",OFFSET('Smelter Look-up'!$C$4,$V12-4,0)&amp;"")</f>
        <v>Fujian Jinxin Tungsten Co., Ltd.</v>
      </c>
      <c r="S12" s="264" t="str">
        <f t="shared" ca="1" si="1"/>
        <v>CN</v>
      </c>
      <c r="T12" s="264" t="str">
        <f ca="1">IF(B12="","",IF(ISERROR(MATCH($J12,SorP!$B$1:$B$6230,0)),"",INDIRECT("'SorP'!$A$"&amp;MATCH($J12,SorP!$B$1:$B$6230,0))))</f>
        <v>CN-35</v>
      </c>
      <c r="U12" s="299"/>
      <c r="V12" s="300">
        <f>IF(C12="",NA(),MATCH($B12&amp;$C12,'Smelter Look-up'!$J:$J,0))</f>
        <v>518</v>
      </c>
      <c r="W12" s="301"/>
      <c r="X12" s="301">
        <f t="shared" si="2"/>
        <v>0</v>
      </c>
      <c r="Y12" s="301"/>
      <c r="Z12" s="301"/>
      <c r="AB12" s="303" t="str">
        <f t="shared" si="3"/>
        <v>TungstenFujian Jinxin Tungsten Co., Ltd.</v>
      </c>
    </row>
    <row r="13" spans="1:37" s="302" customFormat="1" ht="38.25" customHeight="1">
      <c r="A13" s="249"/>
      <c r="B13" s="250" t="s">
        <v>1657</v>
      </c>
      <c r="C13" s="256" t="s">
        <v>2637</v>
      </c>
      <c r="D13" s="250" t="s">
        <v>15477</v>
      </c>
      <c r="E13" s="250" t="str">
        <f ca="1">IF(ISERROR($V13),"",OFFSET('Smelter Look-up'!$D$4,$V13-4,0)&amp;"")</f>
        <v>UNITED STATES OF AMERICA</v>
      </c>
      <c r="F13" s="250" t="str">
        <f ca="1">IF(ISERROR($V13),"",OFFSET('Smelter Look-up'!$E$4,$V13-4,0))</f>
        <v>CID002589</v>
      </c>
      <c r="G13" s="250" t="str">
        <f ca="1">IF(C13=$X$4,"Enter smelter details", IF(ISERROR($V13),"",OFFSET('Smelter Look-up'!$F$4,$V13-4,0)))</f>
        <v>CFSI</v>
      </c>
      <c r="H13" s="251">
        <f ca="1">IF(ISERROR($V13),"",OFFSET('Smelter Look-up'!$G$4,$V13-4,0))</f>
        <v>0</v>
      </c>
      <c r="I13" s="252" t="str">
        <f ca="1">IF(ISERROR($V13),"",OFFSET('Smelter Look-up'!$H$4,$V13-4,0))</f>
        <v>Depew</v>
      </c>
      <c r="J13" s="252" t="str">
        <f ca="1">IF(ISERROR($V13),"",OFFSET('Smelter Look-up'!$I$4,$V13-4,0))</f>
        <v>New York</v>
      </c>
      <c r="K13" s="328" t="s">
        <v>15475</v>
      </c>
      <c r="L13" s="328" t="s">
        <v>15463</v>
      </c>
      <c r="M13" s="254"/>
      <c r="N13" s="328"/>
      <c r="O13" s="254"/>
      <c r="P13" s="253"/>
      <c r="Q13" s="255"/>
      <c r="R13" s="250" t="str">
        <f ca="1">IF(ISERROR($V13),"",OFFSET('Smelter Look-up'!$C$4,$V13-4,0)&amp;"")</f>
        <v>Niagara Refining LLC</v>
      </c>
      <c r="S13" s="264" t="str">
        <f t="shared" ca="1" si="1"/>
        <v>US</v>
      </c>
      <c r="T13" s="264" t="str">
        <f ca="1">IF(B13="","",IF(ISERROR(MATCH($J13,SorP!$B$1:$B$6230,0)),"",INDIRECT("'SorP'!$A$"&amp;MATCH($J13,SorP!$B$1:$B$6230,0))))</f>
        <v>US-NY</v>
      </c>
      <c r="U13" s="299"/>
      <c r="V13" s="300">
        <f>IF(C13="",NA(),MATCH($B13&amp;$C13,'Smelter Look-up'!$J:$J,0))</f>
        <v>552</v>
      </c>
      <c r="W13" s="301"/>
      <c r="X13" s="301">
        <f t="shared" ca="1" si="2"/>
        <v>0</v>
      </c>
      <c r="Y13" s="301"/>
      <c r="Z13" s="301"/>
      <c r="AB13" s="303" t="str">
        <f t="shared" si="3"/>
        <v>TungstenNiagara Refining LLC</v>
      </c>
    </row>
    <row r="14" spans="1:37" s="302" customFormat="1" ht="38.25" customHeight="1">
      <c r="A14" s="249"/>
      <c r="B14" s="250" t="s">
        <v>1657</v>
      </c>
      <c r="C14" s="256" t="s">
        <v>195</v>
      </c>
      <c r="D14" s="250" t="s">
        <v>195</v>
      </c>
      <c r="E14" s="250" t="str">
        <f ca="1">IF(ISERROR($V14),"",OFFSET('Smelter Look-up'!$D$4,$V14-4,0)&amp;"")</f>
        <v>CHINA</v>
      </c>
      <c r="F14" s="250" t="str">
        <f ca="1">IF(ISERROR($V14),"",OFFSET('Smelter Look-up'!$E$4,$V14-4,0))</f>
        <v>CID002316</v>
      </c>
      <c r="G14" s="250" t="str">
        <f ca="1">IF(C14=$X$4,"Enter smelter details", IF(ISERROR($V14),"",OFFSET('Smelter Look-up'!$F$4,$V14-4,0)))</f>
        <v>CFSI</v>
      </c>
      <c r="H14" s="251">
        <f ca="1">IF(ISERROR($V14),"",OFFSET('Smelter Look-up'!$G$4,$V14-4,0))</f>
        <v>0</v>
      </c>
      <c r="I14" s="252" t="str">
        <f ca="1">IF(ISERROR($V14),"",OFFSET('Smelter Look-up'!$H$4,$V14-4,0))</f>
        <v>Ganzhou</v>
      </c>
      <c r="J14" s="252" t="str">
        <f ca="1">IF(ISERROR($V14),"",OFFSET('Smelter Look-up'!$I$4,$V14-4,0))</f>
        <v>Jiangxi</v>
      </c>
      <c r="K14" s="329" t="s">
        <v>15476</v>
      </c>
      <c r="L14" s="329" t="s">
        <v>15464</v>
      </c>
      <c r="M14" s="253"/>
      <c r="N14" s="329" t="s">
        <v>15466</v>
      </c>
      <c r="O14" s="329" t="s">
        <v>15470</v>
      </c>
      <c r="P14" s="253" t="s">
        <v>774</v>
      </c>
      <c r="Q14" s="255"/>
      <c r="R14" s="250" t="str">
        <f ca="1">IF(ISERROR($V14),"",OFFSET('Smelter Look-up'!$C$4,$V14-4,0)&amp;"")</f>
        <v>Jiangxi Yaosheng Tungsten Co., Ltd.</v>
      </c>
      <c r="S14" s="264" t="str">
        <f t="shared" ca="1" si="1"/>
        <v>CN</v>
      </c>
      <c r="T14" s="264" t="str">
        <f ca="1">IF(B14="","",IF(ISERROR(MATCH($J14,SorP!$B$1:$B$6230,0)),"",INDIRECT("'SorP'!$A$"&amp;MATCH($J14,SorP!$B$1:$B$6230,0))))</f>
        <v>CN-36</v>
      </c>
      <c r="U14" s="299"/>
      <c r="V14" s="300">
        <f>IF(C14="",NA(),MATCH($B14&amp;$C14,'Smelter Look-up'!$J:$J,0))</f>
        <v>547</v>
      </c>
      <c r="W14" s="301"/>
      <c r="X14" s="301">
        <f t="shared" ca="1" si="2"/>
        <v>0</v>
      </c>
      <c r="Y14" s="301"/>
      <c r="Z14" s="301"/>
      <c r="AB14" s="303" t="str">
        <f t="shared" si="3"/>
        <v>TungstenJiangxi Yaosheng Tungsten Co., Ltd.</v>
      </c>
    </row>
    <row r="15" spans="1:37" s="302" customFormat="1" ht="38.25" customHeight="1">
      <c r="A15" s="249"/>
      <c r="B15" s="250" t="s">
        <v>1657</v>
      </c>
      <c r="C15" s="256" t="s">
        <v>1962</v>
      </c>
      <c r="D15" s="250" t="s">
        <v>15478</v>
      </c>
      <c r="E15" s="250" t="str">
        <f ca="1">IF(ISERROR($V15),"",OFFSET('Smelter Look-up'!$D$4,$V15-4,0)&amp;"")</f>
        <v>CHINA</v>
      </c>
      <c r="F15" s="250" t="str">
        <f ca="1">IF(ISERROR($V15),"",OFFSET('Smelter Look-up'!$E$4,$V15-4,0))</f>
        <v>CID002082</v>
      </c>
      <c r="G15" s="250" t="str">
        <f ca="1">IF(C15=$X$4,"Enter smelter details", IF(ISERROR($V15),"",OFFSET('Smelter Look-up'!$F$4,$V15-4,0)))</f>
        <v>CFSI</v>
      </c>
      <c r="H15" s="334" t="s">
        <v>15479</v>
      </c>
      <c r="I15" s="252" t="str">
        <f ca="1">IF(ISERROR($V15),"",OFFSET('Smelter Look-up'!$H$4,$V15-4,0))</f>
        <v>Xiamen</v>
      </c>
      <c r="J15" s="252" t="str">
        <f ca="1">IF(ISERROR($V15),"",OFFSET('Smelter Look-up'!$I$4,$V15-4,0))</f>
        <v>Fujian</v>
      </c>
      <c r="K15" s="330" t="s">
        <v>15480</v>
      </c>
      <c r="L15" s="330" t="s">
        <v>15481</v>
      </c>
      <c r="M15" s="254"/>
      <c r="N15" s="254"/>
      <c r="O15" s="254" t="s">
        <v>15469</v>
      </c>
      <c r="P15" s="253" t="s">
        <v>775</v>
      </c>
      <c r="Q15" s="333" t="s">
        <v>15482</v>
      </c>
      <c r="R15" s="250" t="str">
        <f ca="1">IF(ISERROR($V15),"",OFFSET('Smelter Look-up'!$C$4,$V15-4,0)&amp;"")</f>
        <v>Xiamen Tungsten Co., Ltd.</v>
      </c>
      <c r="S15" s="264" t="str">
        <f t="shared" ca="1" si="1"/>
        <v>CN</v>
      </c>
      <c r="T15" s="264" t="str">
        <f ca="1">IF(B15="","",IF(ISERROR(MATCH($J15,SorP!$B$1:$B$6230,0)),"",INDIRECT("'SorP'!$A$"&amp;MATCH($J15,SorP!$B$1:$B$6230,0))))</f>
        <v>CN-35</v>
      </c>
      <c r="U15" s="299"/>
      <c r="V15" s="300">
        <f>IF(C15="",NA(),MATCH($B15&amp;$C15,'Smelter Look-up'!$J:$J,0))</f>
        <v>567</v>
      </c>
      <c r="W15" s="301"/>
      <c r="X15" s="301">
        <f t="shared" ca="1" si="2"/>
        <v>0</v>
      </c>
      <c r="Y15" s="301"/>
      <c r="Z15" s="301"/>
      <c r="AB15" s="303" t="str">
        <f t="shared" si="3"/>
        <v>TungstenXiamen Tungsten Co., Ltd.</v>
      </c>
    </row>
    <row r="16" spans="1:37" s="302" customFormat="1" ht="20.25">
      <c r="A16" s="249"/>
      <c r="B16" s="250"/>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ustomHeight="1">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54" priority="32" stopIfTrue="1">
      <formula>IF(B5="",TRUE)</formula>
    </cfRule>
    <cfRule type="expression" dxfId="53" priority="43" stopIfTrue="1">
      <formula>IF(AND(COUNTIF(MetalSmelter,B5&amp;C5)=0,LEN(C5)&gt;0), TRUE, FALSE)</formula>
    </cfRule>
  </conditionalFormatting>
  <conditionalFormatting sqref="D15:D2504">
    <cfRule type="expression" dxfId="52" priority="26" stopIfTrue="1">
      <formula>IF(AND(LEN($C15) &gt;0, ($C15 &lt;&gt; "Smelter Not Listed")),1,0)</formula>
    </cfRule>
    <cfRule type="expression" dxfId="51" priority="51" stopIfTrue="1">
      <formula>IF(AND(D15="",$C15=$X$4),TRUE)</formula>
    </cfRule>
    <cfRule type="expression" dxfId="50" priority="52" stopIfTrue="1">
      <formula>IF(FIND("!",D15),TRUE)</formula>
    </cfRule>
  </conditionalFormatting>
  <conditionalFormatting sqref="G5 G7:G2504">
    <cfRule type="expression" dxfId="49" priority="53" stopIfTrue="1">
      <formula>IF(FIND("Enter smelter details",G5),TRUE)</formula>
    </cfRule>
  </conditionalFormatting>
  <conditionalFormatting sqref="E7:E2504">
    <cfRule type="expression" dxfId="48" priority="39" stopIfTrue="1">
      <formula>IF(AND(E7="",$C7=$X$4),TRUE)</formula>
    </cfRule>
    <cfRule type="expression" dxfId="47" priority="40" stopIfTrue="1">
      <formula>IF(FIND("!",E7),TRUE)</formula>
    </cfRule>
  </conditionalFormatting>
  <conditionalFormatting sqref="F5 F7:F2504">
    <cfRule type="expression" dxfId="46" priority="30" stopIfTrue="1">
      <formula>IF(AND(LEN($A5)&gt;0,$A5&lt;&gt;$F5),TRUE,FALSE)</formula>
    </cfRule>
  </conditionalFormatting>
  <conditionalFormatting sqref="C5:C2504">
    <cfRule type="expression" dxfId="45" priority="29" stopIfTrue="1">
      <formula>IF(AND(B5&lt;&gt;"",C5=""),TRUE)</formula>
    </cfRule>
  </conditionalFormatting>
  <conditionalFormatting sqref="R5:R2505">
    <cfRule type="expression" dxfId="44" priority="27" stopIfTrue="1">
      <formula>IF(AND(R5="",$C5=$X$4),TRUE)</formula>
    </cfRule>
    <cfRule type="expression" dxfId="43" priority="28" stopIfTrue="1">
      <formula>IF(FIND("!",R5),TRUE)</formula>
    </cfRule>
  </conditionalFormatting>
  <conditionalFormatting sqref="G6">
    <cfRule type="expression" dxfId="42" priority="25" stopIfTrue="1">
      <formula>IF(FIND("Enter smelter details",G6),TRUE)</formula>
    </cfRule>
  </conditionalFormatting>
  <conditionalFormatting sqref="E5:E6">
    <cfRule type="expression" dxfId="41" priority="21" stopIfTrue="1">
      <formula>IF(AND(E5="",$C5=$X$4),TRUE)</formula>
    </cfRule>
    <cfRule type="expression" dxfId="40" priority="22" stopIfTrue="1">
      <formula>IF(FIND("!",E5),TRUE)</formula>
    </cfRule>
  </conditionalFormatting>
  <conditionalFormatting sqref="F6">
    <cfRule type="expression" dxfId="39" priority="20" stopIfTrue="1">
      <formula>IF(AND(LEN($A6)&gt;0,$A6&lt;&gt;$F6),TRUE,FALSE)</formula>
    </cfRule>
  </conditionalFormatting>
  <conditionalFormatting sqref="D5:D9">
    <cfRule type="expression" dxfId="38" priority="13" stopIfTrue="1">
      <formula>IF(AND(D5="",$C5=$U$4),TRUE)</formula>
    </cfRule>
    <cfRule type="expression" dxfId="37" priority="14" stopIfTrue="1">
      <formula>IF(FIND("!",D5),TRUE)</formula>
    </cfRule>
  </conditionalFormatting>
  <conditionalFormatting sqref="D13">
    <cfRule type="expression" dxfId="36" priority="10" stopIfTrue="1">
      <formula>IF(AND(LEN($C13) &gt;0, ($C13 &lt;&gt; "Smelter Not Listed")),1,0)</formula>
    </cfRule>
    <cfRule type="expression" dxfId="35" priority="11" stopIfTrue="1">
      <formula>IF(AND(D13="",$C13=$X$4),TRUE)</formula>
    </cfRule>
    <cfRule type="expression" dxfId="34" priority="12" stopIfTrue="1">
      <formula>IF(FIND("!",D13),TRUE)</formula>
    </cfRule>
  </conditionalFormatting>
  <conditionalFormatting sqref="D10">
    <cfRule type="expression" dxfId="33" priority="8" stopIfTrue="1">
      <formula>IF(AND(D10="",$C10=$U$4),TRUE)</formula>
    </cfRule>
    <cfRule type="expression" dxfId="32" priority="9" stopIfTrue="1">
      <formula>IF(FIND("!",D10),TRUE)</formula>
    </cfRule>
  </conditionalFormatting>
  <conditionalFormatting sqref="D11">
    <cfRule type="expression" dxfId="31" priority="6" stopIfTrue="1">
      <formula>IF(AND(D11="",$C11=$U$4),TRUE)</formula>
    </cfRule>
    <cfRule type="expression" dxfId="30" priority="7" stopIfTrue="1">
      <formula>IF(FIND("!",D11),TRUE)</formula>
    </cfRule>
  </conditionalFormatting>
  <conditionalFormatting sqref="D12">
    <cfRule type="expression" dxfId="29" priority="4" stopIfTrue="1">
      <formula>IF(AND(D12="",$C12=$U$4),TRUE)</formula>
    </cfRule>
    <cfRule type="expression" dxfId="28" priority="5" stopIfTrue="1">
      <formula>IF(FIND("!",D12),TRUE)</formula>
    </cfRule>
  </conditionalFormatting>
  <conditionalFormatting sqref="D14">
    <cfRule type="expression" dxfId="27" priority="1" stopIfTrue="1">
      <formula>IF(AND(LEN($C14) &gt;0, ($C14 &lt;&gt; "Smelter Not Listed")),1,0)</formula>
    </cfRule>
    <cfRule type="expression" dxfId="26" priority="2" stopIfTrue="1">
      <formula>IF(AND(D14="",$C14=$X$4),TRUE)</formula>
    </cfRule>
    <cfRule type="expression" dxfId="25" priority="3" stopIfTrue="1">
      <formula>IF(FIND("!",D14),TRUE)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8" t="str">
        <f ca="1">OFFSET(L!$C$1,MATCH("Checker"&amp;ADDRESS(ROW(),COLUMN(),4),L!$A:$A,0)-1,SL,,)</f>
        <v>To ensure all required fields have been populated before submitting to your customers review form for any line items highlighted in red</v>
      </c>
      <c r="B1" s="428"/>
      <c r="C1" s="428"/>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ELMET TECHNOLGIES LLC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COMPANY WIDE</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RAY PAGE</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RPAGE@ELMETTECH.COM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207-333-6259</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RAY PAGE</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RPAGE@ELMETTECH.COM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207-333-6259</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43133</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1239</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t="str">
        <f>Declaration!D33</f>
        <v>No</v>
      </c>
      <c r="C21" s="106" t="str">
        <f t="shared" ca="1" si="3"/>
        <v>Complete</v>
      </c>
      <c r="D21" s="114" t="str">
        <f>IF(H21=1,"Click here to answer question 2 for Tin","")</f>
        <v/>
      </c>
      <c r="E21" s="88" t="s">
        <v>1239</v>
      </c>
      <c r="F21" s="111">
        <f>IF(B$16="No",0,1)</f>
        <v>0</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1239</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t="str">
        <f>Declaration!D38</f>
        <v>No</v>
      </c>
      <c r="C25" s="106" t="str">
        <f t="shared" ca="1" si="3"/>
        <v>Complete</v>
      </c>
      <c r="D25" s="114" t="str">
        <f>IF(H25=1,"Click here to answer question 3 for Tantalum","")</f>
        <v/>
      </c>
      <c r="E25" s="88" t="s">
        <v>1239</v>
      </c>
      <c r="F25" s="111">
        <f>IF(OR(B15="No",B20="No"),0,1)</f>
        <v>0</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t="str">
        <f>Declaration!D39</f>
        <v>No</v>
      </c>
      <c r="C26" s="106" t="str">
        <f t="shared" ca="1" si="3"/>
        <v>Complete</v>
      </c>
      <c r="D26" s="114" t="str">
        <f>IF(H26=1,"Click here to answer question 3 for Tin","")</f>
        <v/>
      </c>
      <c r="E26" s="88" t="s">
        <v>1239</v>
      </c>
      <c r="F26" s="111">
        <f>IF(OR(B16="No",B21="No"),0,1)</f>
        <v>0</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t="str">
        <f>Declaration!D40</f>
        <v>No</v>
      </c>
      <c r="C27" s="106" t="str">
        <f t="shared" ca="1" si="3"/>
        <v>Complete</v>
      </c>
      <c r="D27" s="114" t="str">
        <f>IF(H27=1,"Click here to answer question 3 for Gold","")</f>
        <v/>
      </c>
      <c r="E27" s="88" t="s">
        <v>1239</v>
      </c>
      <c r="F27" s="111">
        <f>IF(OR(B17="No",B22="No"),0,1)</f>
        <v>0</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t="str">
        <f>Declaration!D44</f>
        <v>No</v>
      </c>
      <c r="C30" s="106" t="str">
        <f ca="1">IF(H30=1,J30,I30)</f>
        <v>Complete</v>
      </c>
      <c r="D30" s="114" t="str">
        <f>IF(H30=1,"Click here to answer question 4 for Tantalum","")</f>
        <v/>
      </c>
      <c r="E30" s="88" t="s">
        <v>1865</v>
      </c>
      <c r="F30" s="111">
        <f>F25</f>
        <v>0</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t="str">
        <f>Declaration!D45</f>
        <v>No</v>
      </c>
      <c r="C31" s="106" t="str">
        <f ca="1">IF(H31=1,J31,I31)</f>
        <v>Complete</v>
      </c>
      <c r="D31" s="114" t="str">
        <f>IF(H31=1,"Click here to answer question 4 for Tin","")</f>
        <v/>
      </c>
      <c r="E31" s="88" t="s">
        <v>1865</v>
      </c>
      <c r="F31" s="111">
        <f>F26</f>
        <v>0</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t="str">
        <f>Declaration!D46</f>
        <v>No</v>
      </c>
      <c r="C32" s="106" t="str">
        <f ca="1">IF(H32=1,J32,I32)</f>
        <v>Complete</v>
      </c>
      <c r="D32" s="114" t="str">
        <f>IF(H32=1,"Click here to answer question 4 for Gold","")</f>
        <v/>
      </c>
      <c r="E32" s="88" t="s">
        <v>1865</v>
      </c>
      <c r="F32" s="111">
        <f>F27</f>
        <v>0</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www.elmettechnologies.com</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0" t="str">
        <f ca="1">OFFSET(L!$C$1,MATCH("Product List"&amp;ADDRESS(ROW(),COLUMN(),4),L!$A:$A,0)-1,SL,,)</f>
        <v>Completion required only if reporting level "Product (or List of Products)" selected on the 'Declaration' worksheet.</v>
      </c>
      <c r="B1" s="431"/>
      <c r="C1" s="431"/>
      <c r="D1" s="431"/>
      <c r="E1" s="150"/>
    </row>
    <row r="2" spans="1:6">
      <c r="A2" s="29"/>
      <c r="B2" s="152"/>
      <c r="C2" s="152"/>
      <c r="D2"/>
      <c r="E2" s="30"/>
    </row>
    <row r="3" spans="1:6">
      <c r="A3" s="29"/>
      <c r="B3" s="152"/>
      <c r="C3" s="152"/>
      <c r="D3" s="152"/>
      <c r="E3" s="30"/>
    </row>
    <row r="4" spans="1:6" ht="15.75" customHeight="1">
      <c r="A4" s="29"/>
      <c r="B4" s="429" t="s">
        <v>1357</v>
      </c>
      <c r="C4" s="429"/>
      <c r="D4" s="42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2" t="str">
        <f ca="1">OFFSET(L!$C$1,MATCH("General"&amp;"Cpy",L!$A:$A,0)-1,SL,,)</f>
        <v>© 2017 Conflict-Free Sourcing Initiative. All rights reserved.</v>
      </c>
      <c r="C1001" s="432"/>
      <c r="D1001" s="432"/>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3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c r="A2" s="434"/>
      <c r="B2" s="434"/>
      <c r="C2" s="434"/>
      <c r="D2" s="434"/>
      <c r="E2" s="434"/>
      <c r="F2" s="434"/>
      <c r="G2" s="434"/>
      <c r="H2" s="434"/>
      <c r="I2" s="434"/>
    </row>
    <row r="3" spans="1:13">
      <c r="A3" s="434"/>
      <c r="B3" s="434"/>
      <c r="C3" s="434"/>
      <c r="D3" s="434"/>
      <c r="E3" s="434"/>
      <c r="F3" s="434"/>
      <c r="G3" s="434"/>
      <c r="H3" s="434"/>
      <c r="I3" s="434"/>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Darlene Wilson</cp:lastModifiedBy>
  <cp:lastPrinted>2015-04-21T20:47:43Z</cp:lastPrinted>
  <dcterms:created xsi:type="dcterms:W3CDTF">2010-06-21T21:00:23Z</dcterms:created>
  <dcterms:modified xsi:type="dcterms:W3CDTF">2018-02-05T16:03:15Z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