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autoCompressPictures="0"/>
  <mc:AlternateContent xmlns:mc="http://schemas.openxmlformats.org/markup-compatibility/2006">
    <mc:Choice Requires="x15">
      <x15ac:absPath xmlns:x15ac="http://schemas.microsoft.com/office/spreadsheetml/2010/11/ac" url="G:\Elmet Specifications\CERT MASTERS\Regulatory &amp; Compliance &amp; ISO-AS\Regulatory &amp; Compliance &amp; ISO-AS - Excel &amp; Word Documents\"/>
    </mc:Choice>
  </mc:AlternateContent>
  <xr:revisionPtr revIDLastSave="0" documentId="13_ncr:1_{C4FC7E0D-20F2-415D-B7E5-3AC4788D3E12}"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34365" yWindow="660" windowWidth="19005" windowHeight="1488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8" l="1"/>
  <c r="B5" i="5" s="1"/>
  <c r="B8" i="5"/>
  <c r="C8" i="5"/>
  <c r="V8" i="5"/>
  <c r="J8" i="5"/>
  <c r="E8" i="5"/>
  <c r="S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9" i="5"/>
  <c r="E9" i="5"/>
  <c r="V10" i="5"/>
  <c r="E10" i="5"/>
  <c r="V11" i="5"/>
  <c r="E11" i="5"/>
  <c r="V12" i="5"/>
  <c r="E12" i="5"/>
  <c r="V13" i="5"/>
  <c r="E13" i="5"/>
  <c r="V14" i="5"/>
  <c r="E14" i="5"/>
  <c r="V15" i="5"/>
  <c r="E15" i="5"/>
  <c r="V16" i="5"/>
  <c r="E16" i="5"/>
  <c r="V17" i="5"/>
  <c r="E17" i="5"/>
  <c r="V18" i="5"/>
  <c r="E18" i="5"/>
  <c r="V19" i="5"/>
  <c r="E19" i="5"/>
  <c r="X19" i="5" s="1"/>
  <c r="V20" i="5"/>
  <c r="E20" i="5"/>
  <c r="X20" i="5" s="1"/>
  <c r="V21" i="5"/>
  <c r="E21" i="5"/>
  <c r="V22" i="5"/>
  <c r="E22" i="5"/>
  <c r="V23" i="5"/>
  <c r="E23" i="5"/>
  <c r="X23" i="5" s="1"/>
  <c r="V24" i="5"/>
  <c r="E24" i="5"/>
  <c r="X24" i="5" s="1"/>
  <c r="V25" i="5"/>
  <c r="E25" i="5"/>
  <c r="V26" i="5"/>
  <c r="E26" i="5"/>
  <c r="V27" i="5"/>
  <c r="E27" i="5"/>
  <c r="X27" i="5" s="1"/>
  <c r="V28" i="5"/>
  <c r="E28" i="5"/>
  <c r="X28" i="5" s="1"/>
  <c r="V29" i="5"/>
  <c r="E29" i="5"/>
  <c r="V30" i="5"/>
  <c r="E30" i="5"/>
  <c r="V31" i="5"/>
  <c r="E31" i="5"/>
  <c r="X31" i="5" s="1"/>
  <c r="V32" i="5"/>
  <c r="E32" i="5"/>
  <c r="X32" i="5" s="1"/>
  <c r="V33" i="5"/>
  <c r="E33" i="5"/>
  <c r="V34" i="5"/>
  <c r="E34" i="5"/>
  <c r="V35" i="5"/>
  <c r="E35" i="5"/>
  <c r="X35" i="5" s="1"/>
  <c r="V36" i="5"/>
  <c r="E36" i="5"/>
  <c r="X36" i="5" s="1"/>
  <c r="V37" i="5"/>
  <c r="E37" i="5"/>
  <c r="V38" i="5"/>
  <c r="E38" i="5"/>
  <c r="V39" i="5"/>
  <c r="E39" i="5"/>
  <c r="X39" i="5" s="1"/>
  <c r="V40" i="5"/>
  <c r="E40" i="5"/>
  <c r="X40" i="5" s="1"/>
  <c r="V41" i="5"/>
  <c r="E41" i="5"/>
  <c r="V42" i="5"/>
  <c r="E42" i="5"/>
  <c r="V43" i="5"/>
  <c r="E43" i="5"/>
  <c r="V44" i="5"/>
  <c r="E44" i="5"/>
  <c r="X44" i="5" s="1"/>
  <c r="V45" i="5"/>
  <c r="E45" i="5"/>
  <c r="V46" i="5"/>
  <c r="E46" i="5"/>
  <c r="V47" i="5"/>
  <c r="E47" i="5"/>
  <c r="X47" i="5" s="1"/>
  <c r="V48" i="5"/>
  <c r="E48" i="5"/>
  <c r="V49" i="5"/>
  <c r="E49" i="5"/>
  <c r="V50" i="5"/>
  <c r="E50" i="5"/>
  <c r="V51" i="5"/>
  <c r="E51" i="5"/>
  <c r="V52" i="5"/>
  <c r="E52" i="5"/>
  <c r="X52" i="5" s="1"/>
  <c r="V53" i="5"/>
  <c r="E53" i="5"/>
  <c r="V54" i="5"/>
  <c r="E54" i="5"/>
  <c r="V55" i="5"/>
  <c r="E55" i="5"/>
  <c r="X55" i="5" s="1"/>
  <c r="V56" i="5"/>
  <c r="E56" i="5"/>
  <c r="X56" i="5" s="1"/>
  <c r="V57" i="5"/>
  <c r="E57" i="5"/>
  <c r="V58" i="5"/>
  <c r="E58" i="5"/>
  <c r="V59" i="5"/>
  <c r="E59" i="5"/>
  <c r="X59" i="5" s="1"/>
  <c r="V60" i="5"/>
  <c r="E60" i="5"/>
  <c r="X60" i="5" s="1"/>
  <c r="V61" i="5"/>
  <c r="E61" i="5"/>
  <c r="V62" i="5"/>
  <c r="E62" i="5"/>
  <c r="V63" i="5"/>
  <c r="E63" i="5"/>
  <c r="X63" i="5" s="1"/>
  <c r="V64" i="5"/>
  <c r="E64" i="5"/>
  <c r="V65" i="5"/>
  <c r="E65" i="5"/>
  <c r="V66" i="5"/>
  <c r="E66" i="5"/>
  <c r="V67" i="5"/>
  <c r="E67" i="5"/>
  <c r="X67" i="5" s="1"/>
  <c r="V68" i="5"/>
  <c r="E68" i="5"/>
  <c r="X68" i="5" s="1"/>
  <c r="V69" i="5"/>
  <c r="E69" i="5"/>
  <c r="V70" i="5"/>
  <c r="E70" i="5"/>
  <c r="V71" i="5"/>
  <c r="E71" i="5"/>
  <c r="V72" i="5"/>
  <c r="E72" i="5"/>
  <c r="X72" i="5" s="1"/>
  <c r="V73" i="5"/>
  <c r="E73" i="5"/>
  <c r="V74" i="5"/>
  <c r="E74" i="5"/>
  <c r="V75" i="5"/>
  <c r="E75" i="5"/>
  <c r="X75" i="5" s="1"/>
  <c r="V76" i="5"/>
  <c r="E76" i="5"/>
  <c r="V77" i="5"/>
  <c r="E77" i="5"/>
  <c r="V78" i="5"/>
  <c r="E78" i="5"/>
  <c r="V79" i="5"/>
  <c r="E79" i="5"/>
  <c r="X79" i="5" s="1"/>
  <c r="V80" i="5"/>
  <c r="E80" i="5"/>
  <c r="X80" i="5" s="1"/>
  <c r="V81" i="5"/>
  <c r="E81" i="5"/>
  <c r="V82" i="5"/>
  <c r="E82" i="5"/>
  <c r="V83" i="5"/>
  <c r="E83" i="5"/>
  <c r="X83" i="5" s="1"/>
  <c r="V84" i="5"/>
  <c r="E84" i="5"/>
  <c r="X84" i="5" s="1"/>
  <c r="V85" i="5"/>
  <c r="E85" i="5"/>
  <c r="V86" i="5"/>
  <c r="E86" i="5"/>
  <c r="V87" i="5"/>
  <c r="E87" i="5"/>
  <c r="V88" i="5"/>
  <c r="E88" i="5"/>
  <c r="X88" i="5" s="1"/>
  <c r="V89" i="5"/>
  <c r="E89" i="5"/>
  <c r="V90" i="5"/>
  <c r="E90" i="5"/>
  <c r="V91" i="5"/>
  <c r="E91" i="5"/>
  <c r="V92" i="5"/>
  <c r="E92" i="5"/>
  <c r="V93" i="5"/>
  <c r="E93" i="5"/>
  <c r="V94" i="5"/>
  <c r="E94" i="5"/>
  <c r="V95" i="5"/>
  <c r="E95" i="5"/>
  <c r="X95" i="5" s="1"/>
  <c r="V96" i="5"/>
  <c r="E96" i="5"/>
  <c r="V97" i="5"/>
  <c r="E97" i="5"/>
  <c r="V98" i="5"/>
  <c r="E98" i="5"/>
  <c r="V99" i="5"/>
  <c r="E99" i="5"/>
  <c r="X99" i="5" s="1"/>
  <c r="V100" i="5"/>
  <c r="E100" i="5"/>
  <c r="V101" i="5"/>
  <c r="E101" i="5"/>
  <c r="V102" i="5"/>
  <c r="E102" i="5"/>
  <c r="V103" i="5"/>
  <c r="E103" i="5"/>
  <c r="V104" i="5"/>
  <c r="E104" i="5"/>
  <c r="X104" i="5" s="1"/>
  <c r="V105" i="5"/>
  <c r="E105" i="5"/>
  <c r="V106" i="5"/>
  <c r="E106" i="5"/>
  <c r="V107" i="5"/>
  <c r="E107" i="5"/>
  <c r="X107" i="5" s="1"/>
  <c r="V108" i="5"/>
  <c r="E108" i="5"/>
  <c r="V109" i="5"/>
  <c r="E109" i="5"/>
  <c r="V110" i="5"/>
  <c r="E110" i="5"/>
  <c r="V111" i="5"/>
  <c r="E111" i="5"/>
  <c r="X111" i="5" s="1"/>
  <c r="V112" i="5"/>
  <c r="E112" i="5"/>
  <c r="V113" i="5"/>
  <c r="E113" i="5"/>
  <c r="V114" i="5"/>
  <c r="E114" i="5"/>
  <c r="V115" i="5"/>
  <c r="E115" i="5"/>
  <c r="V116" i="5"/>
  <c r="E116" i="5"/>
  <c r="V117" i="5"/>
  <c r="E117" i="5"/>
  <c r="V118" i="5"/>
  <c r="E118" i="5"/>
  <c r="V119" i="5"/>
  <c r="E119" i="5"/>
  <c r="X119" i="5" s="1"/>
  <c r="V120" i="5"/>
  <c r="E120" i="5"/>
  <c r="X120" i="5" s="1"/>
  <c r="V121" i="5"/>
  <c r="E121" i="5"/>
  <c r="V122" i="5"/>
  <c r="E122" i="5"/>
  <c r="V123" i="5"/>
  <c r="E123" i="5"/>
  <c r="X123" i="5" s="1"/>
  <c r="V124" i="5"/>
  <c r="E124" i="5"/>
  <c r="V125" i="5"/>
  <c r="E125" i="5"/>
  <c r="V126" i="5"/>
  <c r="E126" i="5"/>
  <c r="V127" i="5"/>
  <c r="E127" i="5"/>
  <c r="X127" i="5" s="1"/>
  <c r="V128" i="5"/>
  <c r="E128" i="5"/>
  <c r="V129" i="5"/>
  <c r="E129" i="5"/>
  <c r="V130" i="5"/>
  <c r="E130" i="5"/>
  <c r="V131" i="5"/>
  <c r="E131" i="5"/>
  <c r="V132" i="5"/>
  <c r="E132" i="5"/>
  <c r="V133" i="5"/>
  <c r="E133" i="5"/>
  <c r="V134" i="5"/>
  <c r="E134" i="5"/>
  <c r="V135" i="5"/>
  <c r="E135" i="5"/>
  <c r="X135" i="5" s="1"/>
  <c r="V136" i="5"/>
  <c r="E136" i="5"/>
  <c r="V137" i="5"/>
  <c r="E137" i="5"/>
  <c r="V138" i="5"/>
  <c r="E138" i="5"/>
  <c r="V139" i="5"/>
  <c r="E139" i="5"/>
  <c r="X139" i="5" s="1"/>
  <c r="V140" i="5"/>
  <c r="E140" i="5"/>
  <c r="V141" i="5"/>
  <c r="E141" i="5"/>
  <c r="V142" i="5"/>
  <c r="E142" i="5"/>
  <c r="V143" i="5"/>
  <c r="E143" i="5"/>
  <c r="X143" i="5" s="1"/>
  <c r="V144" i="5"/>
  <c r="E144" i="5"/>
  <c r="X144" i="5" s="1"/>
  <c r="V145" i="5"/>
  <c r="E145" i="5"/>
  <c r="V146" i="5"/>
  <c r="E146" i="5"/>
  <c r="V147" i="5"/>
  <c r="E147" i="5"/>
  <c r="X147" i="5" s="1"/>
  <c r="V148" i="5"/>
  <c r="E148" i="5"/>
  <c r="V149" i="5"/>
  <c r="E149" i="5"/>
  <c r="V150" i="5"/>
  <c r="E150" i="5"/>
  <c r="V151" i="5"/>
  <c r="E151" i="5"/>
  <c r="V152" i="5"/>
  <c r="E152" i="5"/>
  <c r="V153" i="5"/>
  <c r="E153" i="5"/>
  <c r="V154" i="5"/>
  <c r="E154" i="5"/>
  <c r="V155" i="5"/>
  <c r="E155" i="5"/>
  <c r="X155" i="5" s="1"/>
  <c r="V156" i="5"/>
  <c r="E156" i="5"/>
  <c r="V157" i="5"/>
  <c r="E157" i="5"/>
  <c r="V158" i="5"/>
  <c r="E158" i="5"/>
  <c r="V159" i="5"/>
  <c r="E159" i="5"/>
  <c r="X159" i="5" s="1"/>
  <c r="V160" i="5"/>
  <c r="E160" i="5"/>
  <c r="V161" i="5"/>
  <c r="E161" i="5"/>
  <c r="V162" i="5"/>
  <c r="E162" i="5"/>
  <c r="V163" i="5"/>
  <c r="E163" i="5"/>
  <c r="V164" i="5"/>
  <c r="E164" i="5"/>
  <c r="V165" i="5"/>
  <c r="E165" i="5"/>
  <c r="V166" i="5"/>
  <c r="E166" i="5"/>
  <c r="V167" i="5"/>
  <c r="E167" i="5"/>
  <c r="V168" i="5"/>
  <c r="E168" i="5"/>
  <c r="V169" i="5"/>
  <c r="E169" i="5"/>
  <c r="V170" i="5"/>
  <c r="E170" i="5"/>
  <c r="V171" i="5"/>
  <c r="E171" i="5"/>
  <c r="X171" i="5" s="1"/>
  <c r="V172" i="5"/>
  <c r="E172" i="5"/>
  <c r="V173" i="5"/>
  <c r="E173" i="5"/>
  <c r="V174" i="5"/>
  <c r="E174" i="5"/>
  <c r="V175" i="5"/>
  <c r="E175" i="5"/>
  <c r="X175" i="5" s="1"/>
  <c r="V176" i="5"/>
  <c r="E176" i="5"/>
  <c r="V177" i="5"/>
  <c r="E177" i="5"/>
  <c r="V178" i="5"/>
  <c r="E178" i="5"/>
  <c r="V179" i="5"/>
  <c r="E179" i="5"/>
  <c r="X179" i="5" s="1"/>
  <c r="V180" i="5"/>
  <c r="E180" i="5"/>
  <c r="V181" i="5"/>
  <c r="E181" i="5"/>
  <c r="V182" i="5"/>
  <c r="E182" i="5"/>
  <c r="V183" i="5"/>
  <c r="E183" i="5"/>
  <c r="X183" i="5" s="1"/>
  <c r="V184" i="5"/>
  <c r="E184" i="5"/>
  <c r="V185" i="5"/>
  <c r="E185" i="5"/>
  <c r="V186" i="5"/>
  <c r="E186" i="5"/>
  <c r="V187" i="5"/>
  <c r="E187" i="5"/>
  <c r="X187" i="5" s="1"/>
  <c r="V188" i="5"/>
  <c r="E188" i="5"/>
  <c r="V189" i="5"/>
  <c r="E189" i="5"/>
  <c r="V190" i="5"/>
  <c r="E190" i="5"/>
  <c r="V191" i="5"/>
  <c r="E191" i="5"/>
  <c r="V192" i="5"/>
  <c r="E192" i="5"/>
  <c r="X192" i="5" s="1"/>
  <c r="V193" i="5"/>
  <c r="E193" i="5"/>
  <c r="V194" i="5"/>
  <c r="E194" i="5"/>
  <c r="V195" i="5"/>
  <c r="E195" i="5"/>
  <c r="X195" i="5" s="1"/>
  <c r="V196" i="5"/>
  <c r="E196" i="5"/>
  <c r="V197" i="5"/>
  <c r="E197" i="5"/>
  <c r="V198" i="5"/>
  <c r="E198" i="5"/>
  <c r="V199" i="5"/>
  <c r="E199" i="5"/>
  <c r="V200" i="5"/>
  <c r="E200" i="5"/>
  <c r="V201" i="5"/>
  <c r="E201" i="5"/>
  <c r="V202" i="5"/>
  <c r="E202" i="5"/>
  <c r="V203" i="5"/>
  <c r="E203" i="5"/>
  <c r="X203" i="5" s="1"/>
  <c r="V204" i="5"/>
  <c r="E204" i="5"/>
  <c r="X204" i="5" s="1"/>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X223" i="5" s="1"/>
  <c r="V224" i="5"/>
  <c r="E224" i="5"/>
  <c r="V225" i="5"/>
  <c r="E225" i="5"/>
  <c r="V226" i="5"/>
  <c r="E226" i="5"/>
  <c r="V227" i="5"/>
  <c r="E227" i="5"/>
  <c r="X227" i="5" s="1"/>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X247" i="5" s="1"/>
  <c r="V248" i="5"/>
  <c r="E248" i="5"/>
  <c r="V249" i="5"/>
  <c r="E249" i="5"/>
  <c r="V250" i="5"/>
  <c r="E250" i="5"/>
  <c r="V251" i="5"/>
  <c r="E251" i="5"/>
  <c r="V252" i="5"/>
  <c r="E252" i="5"/>
  <c r="V253" i="5"/>
  <c r="E253" i="5"/>
  <c r="V254" i="5"/>
  <c r="E254" i="5"/>
  <c r="V255" i="5"/>
  <c r="E255" i="5"/>
  <c r="X255" i="5" s="1"/>
  <c r="V256" i="5"/>
  <c r="E256" i="5"/>
  <c r="V257" i="5"/>
  <c r="E257" i="5"/>
  <c r="V258" i="5"/>
  <c r="E258" i="5"/>
  <c r="V259" i="5"/>
  <c r="E259" i="5"/>
  <c r="X259" i="5" s="1"/>
  <c r="V260" i="5"/>
  <c r="E260" i="5"/>
  <c r="V261" i="5"/>
  <c r="E261" i="5"/>
  <c r="V262" i="5"/>
  <c r="E262" i="5"/>
  <c r="V263" i="5"/>
  <c r="E263" i="5"/>
  <c r="V264" i="5"/>
  <c r="E264" i="5"/>
  <c r="V265" i="5"/>
  <c r="E265" i="5"/>
  <c r="V266" i="5"/>
  <c r="E266" i="5"/>
  <c r="V267" i="5"/>
  <c r="E267" i="5"/>
  <c r="X267" i="5" s="1"/>
  <c r="V268" i="5"/>
  <c r="E268" i="5"/>
  <c r="V269" i="5"/>
  <c r="E269" i="5"/>
  <c r="V270" i="5"/>
  <c r="E270" i="5"/>
  <c r="V271" i="5"/>
  <c r="E271" i="5"/>
  <c r="X271" i="5" s="1"/>
  <c r="V272" i="5"/>
  <c r="E272" i="5"/>
  <c r="V273" i="5"/>
  <c r="E273" i="5"/>
  <c r="V274" i="5"/>
  <c r="E274" i="5"/>
  <c r="V275" i="5"/>
  <c r="E275" i="5"/>
  <c r="X275" i="5" s="1"/>
  <c r="V276" i="5"/>
  <c r="E276" i="5"/>
  <c r="V277" i="5"/>
  <c r="E277" i="5"/>
  <c r="V278" i="5"/>
  <c r="E278" i="5"/>
  <c r="V279" i="5"/>
  <c r="E279" i="5"/>
  <c r="V280" i="5"/>
  <c r="E280" i="5"/>
  <c r="V281" i="5"/>
  <c r="E281" i="5"/>
  <c r="V282" i="5"/>
  <c r="E282" i="5"/>
  <c r="V283" i="5"/>
  <c r="E283" i="5"/>
  <c r="X283" i="5" s="1"/>
  <c r="V284" i="5"/>
  <c r="E284" i="5"/>
  <c r="V285" i="5"/>
  <c r="E285" i="5"/>
  <c r="V286" i="5"/>
  <c r="E286" i="5"/>
  <c r="V287" i="5"/>
  <c r="E287" i="5"/>
  <c r="V288" i="5"/>
  <c r="E288" i="5"/>
  <c r="V289" i="5"/>
  <c r="E289" i="5"/>
  <c r="V290" i="5"/>
  <c r="E290" i="5"/>
  <c r="V291" i="5"/>
  <c r="E291" i="5"/>
  <c r="X291" i="5" s="1"/>
  <c r="V292" i="5"/>
  <c r="E292" i="5"/>
  <c r="V293" i="5"/>
  <c r="E293" i="5"/>
  <c r="V294" i="5"/>
  <c r="E294" i="5"/>
  <c r="V295" i="5"/>
  <c r="E295" i="5"/>
  <c r="X295" i="5" s="1"/>
  <c r="V296" i="5"/>
  <c r="E296" i="5"/>
  <c r="V297" i="5"/>
  <c r="E297" i="5"/>
  <c r="V298" i="5"/>
  <c r="E298" i="5"/>
  <c r="V299" i="5"/>
  <c r="E299" i="5"/>
  <c r="V300" i="5"/>
  <c r="E300" i="5"/>
  <c r="X300" i="5" s="1"/>
  <c r="V301" i="5"/>
  <c r="E301" i="5"/>
  <c r="V302" i="5"/>
  <c r="E302" i="5"/>
  <c r="V303" i="5"/>
  <c r="E303" i="5"/>
  <c r="V304" i="5"/>
  <c r="E304" i="5"/>
  <c r="X304" i="5" s="1"/>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X319" i="5" s="1"/>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X332" i="5" s="1"/>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X348" i="5" s="1"/>
  <c r="V349" i="5"/>
  <c r="E349" i="5"/>
  <c r="V350" i="5"/>
  <c r="E350" i="5"/>
  <c r="V351" i="5"/>
  <c r="E351" i="5"/>
  <c r="X351" i="5" s="1"/>
  <c r="V352" i="5"/>
  <c r="E352" i="5"/>
  <c r="X352" i="5" s="1"/>
  <c r="V353" i="5"/>
  <c r="E353" i="5"/>
  <c r="V354" i="5"/>
  <c r="E354" i="5"/>
  <c r="V355" i="5"/>
  <c r="E355" i="5"/>
  <c r="V356" i="5"/>
  <c r="E356" i="5"/>
  <c r="V357" i="5"/>
  <c r="E357" i="5"/>
  <c r="V358" i="5"/>
  <c r="E358" i="5"/>
  <c r="V359" i="5"/>
  <c r="E359" i="5"/>
  <c r="V360" i="5"/>
  <c r="E360" i="5"/>
  <c r="X360" i="5" s="1"/>
  <c r="V361" i="5"/>
  <c r="E361" i="5"/>
  <c r="V362" i="5"/>
  <c r="E362" i="5"/>
  <c r="V363" i="5"/>
  <c r="E363" i="5"/>
  <c r="X363" i="5" s="1"/>
  <c r="V364" i="5"/>
  <c r="E364" i="5"/>
  <c r="X364" i="5" s="1"/>
  <c r="V365" i="5"/>
  <c r="E365" i="5"/>
  <c r="V366" i="5"/>
  <c r="E366" i="5"/>
  <c r="V367" i="5"/>
  <c r="E367" i="5"/>
  <c r="V368" i="5"/>
  <c r="E368" i="5"/>
  <c r="X368" i="5" s="1"/>
  <c r="V369" i="5"/>
  <c r="E369" i="5"/>
  <c r="V370" i="5"/>
  <c r="E370" i="5"/>
  <c r="V371" i="5"/>
  <c r="E371" i="5"/>
  <c r="V372" i="5"/>
  <c r="E372" i="5"/>
  <c r="V373" i="5"/>
  <c r="E373" i="5"/>
  <c r="V374" i="5"/>
  <c r="E374" i="5"/>
  <c r="V375" i="5"/>
  <c r="E375" i="5"/>
  <c r="V376" i="5"/>
  <c r="E376" i="5"/>
  <c r="X376" i="5" s="1"/>
  <c r="V377" i="5"/>
  <c r="E377" i="5"/>
  <c r="V378" i="5"/>
  <c r="E378" i="5"/>
  <c r="V379" i="5"/>
  <c r="E379" i="5"/>
  <c r="X379" i="5" s="1"/>
  <c r="V380" i="5"/>
  <c r="E380" i="5"/>
  <c r="X380" i="5" s="1"/>
  <c r="V381" i="5"/>
  <c r="E381" i="5"/>
  <c r="V382" i="5"/>
  <c r="E382" i="5"/>
  <c r="V383" i="5"/>
  <c r="E383" i="5"/>
  <c r="V384" i="5"/>
  <c r="E384" i="5"/>
  <c r="X384" i="5" s="1"/>
  <c r="V385" i="5"/>
  <c r="E385" i="5"/>
  <c r="V386" i="5"/>
  <c r="E386" i="5"/>
  <c r="V387" i="5"/>
  <c r="E387" i="5"/>
  <c r="V388" i="5"/>
  <c r="E388" i="5"/>
  <c r="X388" i="5" s="1"/>
  <c r="V389" i="5"/>
  <c r="E389" i="5"/>
  <c r="V390" i="5"/>
  <c r="E390" i="5"/>
  <c r="V391" i="5"/>
  <c r="E391" i="5"/>
  <c r="V392" i="5"/>
  <c r="E392" i="5"/>
  <c r="X392" i="5" s="1"/>
  <c r="V393" i="5"/>
  <c r="E393" i="5"/>
  <c r="V394" i="5"/>
  <c r="E394" i="5"/>
  <c r="V395" i="5"/>
  <c r="E395" i="5"/>
  <c r="V396" i="5"/>
  <c r="E396" i="5"/>
  <c r="X396" i="5" s="1"/>
  <c r="V397" i="5"/>
  <c r="E397" i="5"/>
  <c r="V398" i="5"/>
  <c r="E398" i="5"/>
  <c r="V399" i="5"/>
  <c r="E399" i="5"/>
  <c r="X399" i="5" s="1"/>
  <c r="V400" i="5"/>
  <c r="E400" i="5"/>
  <c r="X400" i="5" s="1"/>
  <c r="V401" i="5"/>
  <c r="E401" i="5"/>
  <c r="V402" i="5"/>
  <c r="E402" i="5"/>
  <c r="V403" i="5"/>
  <c r="E403" i="5"/>
  <c r="V404" i="5"/>
  <c r="E404" i="5"/>
  <c r="X404" i="5" s="1"/>
  <c r="V405" i="5"/>
  <c r="E405" i="5"/>
  <c r="V406" i="5"/>
  <c r="E406" i="5"/>
  <c r="V407" i="5"/>
  <c r="E407" i="5"/>
  <c r="V408" i="5"/>
  <c r="E408" i="5"/>
  <c r="X408" i="5" s="1"/>
  <c r="V409" i="5"/>
  <c r="E409" i="5"/>
  <c r="V410" i="5"/>
  <c r="E410" i="5"/>
  <c r="V411" i="5"/>
  <c r="E411" i="5"/>
  <c r="V412" i="5"/>
  <c r="E412" i="5"/>
  <c r="X412" i="5" s="1"/>
  <c r="V413" i="5"/>
  <c r="E413" i="5"/>
  <c r="V414" i="5"/>
  <c r="E414" i="5"/>
  <c r="V415" i="5"/>
  <c r="E415" i="5"/>
  <c r="V416" i="5"/>
  <c r="E416" i="5"/>
  <c r="X416" i="5" s="1"/>
  <c r="V417" i="5"/>
  <c r="E417" i="5"/>
  <c r="V418" i="5"/>
  <c r="E418" i="5"/>
  <c r="V419" i="5"/>
  <c r="E419" i="5"/>
  <c r="V420" i="5"/>
  <c r="E420" i="5"/>
  <c r="X420" i="5" s="1"/>
  <c r="V421" i="5"/>
  <c r="E421" i="5"/>
  <c r="V422" i="5"/>
  <c r="E422" i="5"/>
  <c r="V423" i="5"/>
  <c r="E423" i="5"/>
  <c r="V424" i="5"/>
  <c r="E424" i="5"/>
  <c r="V425" i="5"/>
  <c r="E425" i="5"/>
  <c r="V426" i="5"/>
  <c r="E426" i="5"/>
  <c r="V427" i="5"/>
  <c r="E427" i="5"/>
  <c r="V428" i="5"/>
  <c r="E428" i="5"/>
  <c r="X428" i="5" s="1"/>
  <c r="V429" i="5"/>
  <c r="E429" i="5"/>
  <c r="V430" i="5"/>
  <c r="E430" i="5"/>
  <c r="V431" i="5"/>
  <c r="E431" i="5"/>
  <c r="V432" i="5"/>
  <c r="E432" i="5"/>
  <c r="X432" i="5" s="1"/>
  <c r="V433" i="5"/>
  <c r="E433" i="5"/>
  <c r="V434" i="5"/>
  <c r="E434" i="5"/>
  <c r="V435" i="5"/>
  <c r="E435" i="5"/>
  <c r="V436" i="5"/>
  <c r="E436" i="5"/>
  <c r="X436" i="5" s="1"/>
  <c r="V437" i="5"/>
  <c r="E437" i="5"/>
  <c r="V438" i="5"/>
  <c r="E438" i="5"/>
  <c r="V439" i="5"/>
  <c r="E439" i="5"/>
  <c r="V440" i="5"/>
  <c r="E440" i="5"/>
  <c r="X440" i="5" s="1"/>
  <c r="V441" i="5"/>
  <c r="E441" i="5"/>
  <c r="V442" i="5"/>
  <c r="E442" i="5"/>
  <c r="V443" i="5"/>
  <c r="E443" i="5"/>
  <c r="V444" i="5"/>
  <c r="E444" i="5"/>
  <c r="X444" i="5" s="1"/>
  <c r="V445" i="5"/>
  <c r="E445" i="5"/>
  <c r="V446" i="5"/>
  <c r="E446" i="5"/>
  <c r="V447" i="5"/>
  <c r="E447" i="5"/>
  <c r="V448" i="5"/>
  <c r="E448" i="5"/>
  <c r="X448" i="5" s="1"/>
  <c r="V449" i="5"/>
  <c r="E449" i="5"/>
  <c r="V450" i="5"/>
  <c r="E450" i="5"/>
  <c r="V451" i="5"/>
  <c r="E451" i="5"/>
  <c r="V452" i="5"/>
  <c r="E452" i="5"/>
  <c r="X452" i="5" s="1"/>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X468" i="5" s="1"/>
  <c r="V469" i="5"/>
  <c r="E469" i="5"/>
  <c r="V470" i="5"/>
  <c r="E470" i="5"/>
  <c r="V471" i="5"/>
  <c r="E471" i="5"/>
  <c r="X471" i="5" s="1"/>
  <c r="V472" i="5"/>
  <c r="E472" i="5"/>
  <c r="V473" i="5"/>
  <c r="E473" i="5"/>
  <c r="V474" i="5"/>
  <c r="E474" i="5"/>
  <c r="V475" i="5"/>
  <c r="E475" i="5"/>
  <c r="V476" i="5"/>
  <c r="E476" i="5"/>
  <c r="X476" i="5" s="1"/>
  <c r="V477" i="5"/>
  <c r="E477" i="5"/>
  <c r="V478" i="5"/>
  <c r="E478" i="5"/>
  <c r="V479" i="5"/>
  <c r="E479" i="5"/>
  <c r="V480" i="5"/>
  <c r="E480" i="5"/>
  <c r="X480" i="5" s="1"/>
  <c r="V481" i="5"/>
  <c r="E481" i="5"/>
  <c r="V482" i="5"/>
  <c r="E482" i="5"/>
  <c r="V483" i="5"/>
  <c r="E483" i="5"/>
  <c r="V484" i="5"/>
  <c r="E484" i="5"/>
  <c r="V485" i="5"/>
  <c r="E485" i="5"/>
  <c r="V486" i="5"/>
  <c r="E486" i="5"/>
  <c r="V487" i="5"/>
  <c r="E487" i="5"/>
  <c r="X487" i="5" s="1"/>
  <c r="V488" i="5"/>
  <c r="E488" i="5"/>
  <c r="V489" i="5"/>
  <c r="E489" i="5"/>
  <c r="V490" i="5"/>
  <c r="E490" i="5"/>
  <c r="V491" i="5"/>
  <c r="E491" i="5"/>
  <c r="V492" i="5"/>
  <c r="E492" i="5"/>
  <c r="X492" i="5" s="1"/>
  <c r="V493" i="5"/>
  <c r="E493" i="5"/>
  <c r="V494" i="5"/>
  <c r="E494" i="5"/>
  <c r="V495" i="5"/>
  <c r="E495" i="5"/>
  <c r="X495" i="5" s="1"/>
  <c r="V496" i="5"/>
  <c r="E496" i="5"/>
  <c r="V497" i="5"/>
  <c r="E497" i="5"/>
  <c r="V498" i="5"/>
  <c r="E498" i="5"/>
  <c r="V499" i="5"/>
  <c r="E499" i="5"/>
  <c r="V500" i="5"/>
  <c r="E500" i="5"/>
  <c r="X500" i="5" s="1"/>
  <c r="V501" i="5"/>
  <c r="E501" i="5"/>
  <c r="V502" i="5"/>
  <c r="E502" i="5"/>
  <c r="V503" i="5"/>
  <c r="E503" i="5"/>
  <c r="X503" i="5" s="1"/>
  <c r="V504" i="5"/>
  <c r="E504" i="5"/>
  <c r="V505" i="5"/>
  <c r="E505" i="5"/>
  <c r="V506" i="5"/>
  <c r="E506" i="5"/>
  <c r="V507" i="5"/>
  <c r="E507" i="5"/>
  <c r="X507" i="5" s="1"/>
  <c r="V508" i="5"/>
  <c r="E508" i="5"/>
  <c r="X508" i="5" s="1"/>
  <c r="V509" i="5"/>
  <c r="E509" i="5"/>
  <c r="V510" i="5"/>
  <c r="E510" i="5"/>
  <c r="V511" i="5"/>
  <c r="E511" i="5"/>
  <c r="X511" i="5" s="1"/>
  <c r="V512" i="5"/>
  <c r="E512" i="5"/>
  <c r="X512" i="5" s="1"/>
  <c r="V513" i="5"/>
  <c r="E513" i="5"/>
  <c r="V514" i="5"/>
  <c r="E514" i="5"/>
  <c r="V515" i="5"/>
  <c r="E515" i="5"/>
  <c r="X515" i="5" s="1"/>
  <c r="V516" i="5"/>
  <c r="E516" i="5"/>
  <c r="X516" i="5" s="1"/>
  <c r="V517" i="5"/>
  <c r="E517" i="5"/>
  <c r="V518" i="5"/>
  <c r="E518" i="5"/>
  <c r="V519" i="5"/>
  <c r="E519" i="5"/>
  <c r="X519" i="5" s="1"/>
  <c r="V520" i="5"/>
  <c r="E520" i="5"/>
  <c r="V521" i="5"/>
  <c r="E521" i="5"/>
  <c r="V522" i="5"/>
  <c r="E522" i="5"/>
  <c r="V523" i="5"/>
  <c r="E523" i="5"/>
  <c r="X523" i="5" s="1"/>
  <c r="V524" i="5"/>
  <c r="E524" i="5"/>
  <c r="V525" i="5"/>
  <c r="E525" i="5"/>
  <c r="V526" i="5"/>
  <c r="E526" i="5"/>
  <c r="V527" i="5"/>
  <c r="E527" i="5"/>
  <c r="X527" i="5" s="1"/>
  <c r="V528" i="5"/>
  <c r="E528" i="5"/>
  <c r="X528" i="5" s="1"/>
  <c r="V529" i="5"/>
  <c r="E529" i="5"/>
  <c r="V530" i="5"/>
  <c r="E530" i="5"/>
  <c r="V531" i="5"/>
  <c r="E531" i="5"/>
  <c r="X531" i="5" s="1"/>
  <c r="V532" i="5"/>
  <c r="E532" i="5"/>
  <c r="X532" i="5" s="1"/>
  <c r="V533" i="5"/>
  <c r="E533" i="5"/>
  <c r="V534" i="5"/>
  <c r="E534" i="5"/>
  <c r="V535" i="5"/>
  <c r="E535" i="5"/>
  <c r="X535" i="5" s="1"/>
  <c r="V536" i="5"/>
  <c r="E536" i="5"/>
  <c r="V537" i="5"/>
  <c r="E537" i="5"/>
  <c r="V538" i="5"/>
  <c r="E538" i="5"/>
  <c r="V539" i="5"/>
  <c r="E539" i="5"/>
  <c r="V540" i="5"/>
  <c r="E540" i="5"/>
  <c r="X540" i="5" s="1"/>
  <c r="V541" i="5"/>
  <c r="E541" i="5"/>
  <c r="V542" i="5"/>
  <c r="E542" i="5"/>
  <c r="V543" i="5"/>
  <c r="E543" i="5"/>
  <c r="X543" i="5" s="1"/>
  <c r="V544" i="5"/>
  <c r="E544" i="5"/>
  <c r="V545" i="5"/>
  <c r="E545" i="5"/>
  <c r="V546" i="5"/>
  <c r="E546" i="5"/>
  <c r="V547" i="5"/>
  <c r="E547" i="5"/>
  <c r="V548" i="5"/>
  <c r="E548" i="5"/>
  <c r="X548" i="5" s="1"/>
  <c r="V549" i="5"/>
  <c r="E549" i="5"/>
  <c r="V550" i="5"/>
  <c r="E550" i="5"/>
  <c r="V551" i="5"/>
  <c r="E551" i="5"/>
  <c r="X551" i="5" s="1"/>
  <c r="V552" i="5"/>
  <c r="E552" i="5"/>
  <c r="X552" i="5" s="1"/>
  <c r="V553" i="5"/>
  <c r="E553" i="5"/>
  <c r="V554" i="5"/>
  <c r="E554" i="5"/>
  <c r="V555" i="5"/>
  <c r="E555" i="5"/>
  <c r="V556" i="5"/>
  <c r="E556" i="5"/>
  <c r="V557" i="5"/>
  <c r="E557" i="5"/>
  <c r="V558" i="5"/>
  <c r="E558" i="5"/>
  <c r="V559" i="5"/>
  <c r="E559" i="5"/>
  <c r="X559" i="5" s="1"/>
  <c r="V560" i="5"/>
  <c r="E560" i="5"/>
  <c r="V561" i="5"/>
  <c r="E561" i="5"/>
  <c r="V562" i="5"/>
  <c r="E562" i="5"/>
  <c r="V563" i="5"/>
  <c r="E563" i="5"/>
  <c r="X563" i="5" s="1"/>
  <c r="V564" i="5"/>
  <c r="E564" i="5"/>
  <c r="X564" i="5" s="1"/>
  <c r="V565" i="5"/>
  <c r="E565" i="5"/>
  <c r="V566" i="5"/>
  <c r="E566" i="5"/>
  <c r="V567" i="5"/>
  <c r="E567" i="5"/>
  <c r="V568" i="5"/>
  <c r="E568" i="5"/>
  <c r="X568" i="5" s="1"/>
  <c r="V569" i="5"/>
  <c r="E569" i="5"/>
  <c r="V570" i="5"/>
  <c r="E570" i="5"/>
  <c r="V571" i="5"/>
  <c r="E571" i="5"/>
  <c r="V572" i="5"/>
  <c r="E572" i="5"/>
  <c r="X572" i="5" s="1"/>
  <c r="V573" i="5"/>
  <c r="E573" i="5"/>
  <c r="V574" i="5"/>
  <c r="E574" i="5"/>
  <c r="V575" i="5"/>
  <c r="E575" i="5"/>
  <c r="V576" i="5"/>
  <c r="E576" i="5"/>
  <c r="V577" i="5"/>
  <c r="E577" i="5"/>
  <c r="V578" i="5"/>
  <c r="E578" i="5"/>
  <c r="V579" i="5"/>
  <c r="E579" i="5"/>
  <c r="V580" i="5"/>
  <c r="E580" i="5"/>
  <c r="V581" i="5"/>
  <c r="E581" i="5"/>
  <c r="V582" i="5"/>
  <c r="E582" i="5"/>
  <c r="V583" i="5"/>
  <c r="E583" i="5"/>
  <c r="V584" i="5"/>
  <c r="E584" i="5"/>
  <c r="X584" i="5" s="1"/>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X612" i="5" s="1"/>
  <c r="V613" i="5"/>
  <c r="E613" i="5"/>
  <c r="V614" i="5"/>
  <c r="E614" i="5"/>
  <c r="V615" i="5"/>
  <c r="E615" i="5"/>
  <c r="V616" i="5"/>
  <c r="E616" i="5"/>
  <c r="X616" i="5" s="1"/>
  <c r="V617" i="5"/>
  <c r="E617" i="5"/>
  <c r="V618" i="5"/>
  <c r="E618" i="5"/>
  <c r="V619" i="5"/>
  <c r="E619" i="5"/>
  <c r="V620" i="5"/>
  <c r="E620" i="5"/>
  <c r="X620" i="5" s="1"/>
  <c r="V621" i="5"/>
  <c r="E621" i="5"/>
  <c r="V622" i="5"/>
  <c r="E622" i="5"/>
  <c r="V623" i="5"/>
  <c r="E623" i="5"/>
  <c r="V624" i="5"/>
  <c r="E624" i="5"/>
  <c r="X624" i="5" s="1"/>
  <c r="V625" i="5"/>
  <c r="E625" i="5"/>
  <c r="V626" i="5"/>
  <c r="E626" i="5"/>
  <c r="V627" i="5"/>
  <c r="E627" i="5"/>
  <c r="X627" i="5" s="1"/>
  <c r="V628" i="5"/>
  <c r="E628" i="5"/>
  <c r="X628" i="5" s="1"/>
  <c r="V629" i="5"/>
  <c r="E629" i="5"/>
  <c r="V630" i="5"/>
  <c r="E630" i="5"/>
  <c r="V631" i="5"/>
  <c r="E631" i="5"/>
  <c r="V632" i="5"/>
  <c r="E632" i="5"/>
  <c r="V633" i="5"/>
  <c r="E633" i="5"/>
  <c r="V634" i="5"/>
  <c r="E634" i="5"/>
  <c r="V635" i="5"/>
  <c r="E635" i="5"/>
  <c r="V636" i="5"/>
  <c r="E636" i="5"/>
  <c r="X636" i="5" s="1"/>
  <c r="V637" i="5"/>
  <c r="E637" i="5"/>
  <c r="V638" i="5"/>
  <c r="E638" i="5"/>
  <c r="V639" i="5"/>
  <c r="E639" i="5"/>
  <c r="V640" i="5"/>
  <c r="E640" i="5"/>
  <c r="V641" i="5"/>
  <c r="E641" i="5"/>
  <c r="V642" i="5"/>
  <c r="E642" i="5"/>
  <c r="V643" i="5"/>
  <c r="E643" i="5"/>
  <c r="V644" i="5"/>
  <c r="E644" i="5"/>
  <c r="V645" i="5"/>
  <c r="E645" i="5"/>
  <c r="V646" i="5"/>
  <c r="E646" i="5"/>
  <c r="V647" i="5"/>
  <c r="E647" i="5"/>
  <c r="V648" i="5"/>
  <c r="E648" i="5"/>
  <c r="X648" i="5" s="1"/>
  <c r="V649" i="5"/>
  <c r="E649" i="5"/>
  <c r="V650" i="5"/>
  <c r="E650" i="5"/>
  <c r="V651" i="5"/>
  <c r="E651" i="5"/>
  <c r="V652" i="5"/>
  <c r="E652" i="5"/>
  <c r="X652" i="5" s="1"/>
  <c r="V653" i="5"/>
  <c r="E653" i="5"/>
  <c r="V654" i="5"/>
  <c r="E654" i="5"/>
  <c r="V655" i="5"/>
  <c r="E655" i="5"/>
  <c r="V656" i="5"/>
  <c r="E656" i="5"/>
  <c r="X656" i="5" s="1"/>
  <c r="V657" i="5"/>
  <c r="E657" i="5"/>
  <c r="V658" i="5"/>
  <c r="E658" i="5"/>
  <c r="V659" i="5"/>
  <c r="E659" i="5"/>
  <c r="V660" i="5"/>
  <c r="E660" i="5"/>
  <c r="X660" i="5" s="1"/>
  <c r="V661" i="5"/>
  <c r="E661" i="5"/>
  <c r="V662" i="5"/>
  <c r="E662" i="5"/>
  <c r="V663" i="5"/>
  <c r="E663" i="5"/>
  <c r="V664" i="5"/>
  <c r="E664" i="5"/>
  <c r="X664" i="5" s="1"/>
  <c r="V665" i="5"/>
  <c r="E665" i="5"/>
  <c r="V666" i="5"/>
  <c r="E666" i="5"/>
  <c r="V667" i="5"/>
  <c r="E667" i="5"/>
  <c r="V668" i="5"/>
  <c r="E668" i="5"/>
  <c r="X668" i="5" s="1"/>
  <c r="V669" i="5"/>
  <c r="E669" i="5"/>
  <c r="V670" i="5"/>
  <c r="E670" i="5"/>
  <c r="V671" i="5"/>
  <c r="E671" i="5"/>
  <c r="V672" i="5"/>
  <c r="E672" i="5"/>
  <c r="V673" i="5"/>
  <c r="E673" i="5"/>
  <c r="V674" i="5"/>
  <c r="E674" i="5"/>
  <c r="V675" i="5"/>
  <c r="E675" i="5"/>
  <c r="X675" i="5" s="1"/>
  <c r="V676" i="5"/>
  <c r="E676" i="5"/>
  <c r="X676" i="5" s="1"/>
  <c r="V677" i="5"/>
  <c r="E677" i="5"/>
  <c r="V678" i="5"/>
  <c r="E678" i="5"/>
  <c r="V679" i="5"/>
  <c r="E679" i="5"/>
  <c r="V680" i="5"/>
  <c r="E680" i="5"/>
  <c r="V681" i="5"/>
  <c r="E681" i="5"/>
  <c r="V682" i="5"/>
  <c r="E682" i="5"/>
  <c r="V683" i="5"/>
  <c r="E683" i="5"/>
  <c r="X683" i="5" s="1"/>
  <c r="V684" i="5"/>
  <c r="E684" i="5"/>
  <c r="V685" i="5"/>
  <c r="E685" i="5"/>
  <c r="V686" i="5"/>
  <c r="E686" i="5"/>
  <c r="V687" i="5"/>
  <c r="E687" i="5"/>
  <c r="V688" i="5"/>
  <c r="E688" i="5"/>
  <c r="X688" i="5" s="1"/>
  <c r="V689" i="5"/>
  <c r="E689" i="5"/>
  <c r="V690" i="5"/>
  <c r="E690" i="5"/>
  <c r="V691" i="5"/>
  <c r="E691" i="5"/>
  <c r="X691" i="5" s="1"/>
  <c r="V692" i="5"/>
  <c r="E692" i="5"/>
  <c r="X692" i="5" s="1"/>
  <c r="V693" i="5"/>
  <c r="E693" i="5"/>
  <c r="V694" i="5"/>
  <c r="E694" i="5"/>
  <c r="V695" i="5"/>
  <c r="E695" i="5"/>
  <c r="V696" i="5"/>
  <c r="E696" i="5"/>
  <c r="V697" i="5"/>
  <c r="E697" i="5"/>
  <c r="V698" i="5"/>
  <c r="E698" i="5"/>
  <c r="V699" i="5"/>
  <c r="E699" i="5"/>
  <c r="X699" i="5" s="1"/>
  <c r="V700" i="5"/>
  <c r="E700" i="5"/>
  <c r="X700" i="5" s="1"/>
  <c r="V701" i="5"/>
  <c r="E701" i="5"/>
  <c r="V702" i="5"/>
  <c r="E702" i="5"/>
  <c r="V703" i="5"/>
  <c r="E703" i="5"/>
  <c r="V704" i="5"/>
  <c r="E704" i="5"/>
  <c r="X704" i="5" s="1"/>
  <c r="V705" i="5"/>
  <c r="E705" i="5"/>
  <c r="V706" i="5"/>
  <c r="E706" i="5"/>
  <c r="V707" i="5"/>
  <c r="E707" i="5"/>
  <c r="X707" i="5" s="1"/>
  <c r="V708" i="5"/>
  <c r="E708" i="5"/>
  <c r="X708" i="5" s="1"/>
  <c r="V709" i="5"/>
  <c r="E709" i="5"/>
  <c r="V710" i="5"/>
  <c r="E710" i="5"/>
  <c r="V711" i="5"/>
  <c r="E711" i="5"/>
  <c r="X711" i="5" s="1"/>
  <c r="V712" i="5"/>
  <c r="E712" i="5"/>
  <c r="X712" i="5" s="1"/>
  <c r="V713" i="5"/>
  <c r="E713" i="5"/>
  <c r="V714" i="5"/>
  <c r="E714" i="5"/>
  <c r="V715" i="5"/>
  <c r="E715" i="5"/>
  <c r="X715" i="5" s="1"/>
  <c r="V716" i="5"/>
  <c r="E716" i="5"/>
  <c r="X716" i="5" s="1"/>
  <c r="V717" i="5"/>
  <c r="E717" i="5"/>
  <c r="V718" i="5"/>
  <c r="E718" i="5"/>
  <c r="V719" i="5"/>
  <c r="E719" i="5"/>
  <c r="V720" i="5"/>
  <c r="E720" i="5"/>
  <c r="X720" i="5" s="1"/>
  <c r="V721" i="5"/>
  <c r="E721" i="5"/>
  <c r="V722" i="5"/>
  <c r="E722" i="5"/>
  <c r="V723" i="5"/>
  <c r="E723" i="5"/>
  <c r="X723" i="5" s="1"/>
  <c r="V724" i="5"/>
  <c r="E724" i="5"/>
  <c r="X724" i="5" s="1"/>
  <c r="V725" i="5"/>
  <c r="E725" i="5"/>
  <c r="V726" i="5"/>
  <c r="E726" i="5"/>
  <c r="V727" i="5"/>
  <c r="E727" i="5"/>
  <c r="X727" i="5" s="1"/>
  <c r="V728" i="5"/>
  <c r="E728" i="5"/>
  <c r="X728" i="5" s="1"/>
  <c r="V729" i="5"/>
  <c r="E729" i="5"/>
  <c r="V730" i="5"/>
  <c r="E730" i="5"/>
  <c r="V731" i="5"/>
  <c r="E731" i="5"/>
  <c r="X731" i="5" s="1"/>
  <c r="V732" i="5"/>
  <c r="E732" i="5"/>
  <c r="X732" i="5" s="1"/>
  <c r="V733" i="5"/>
  <c r="E733" i="5"/>
  <c r="V734" i="5"/>
  <c r="E734" i="5"/>
  <c r="V735" i="5"/>
  <c r="E735" i="5"/>
  <c r="X735" i="5" s="1"/>
  <c r="V736" i="5"/>
  <c r="E736" i="5"/>
  <c r="X736" i="5" s="1"/>
  <c r="V737" i="5"/>
  <c r="E737" i="5"/>
  <c r="V738" i="5"/>
  <c r="E738" i="5"/>
  <c r="V739" i="5"/>
  <c r="E739" i="5"/>
  <c r="X739" i="5" s="1"/>
  <c r="V740" i="5"/>
  <c r="E740" i="5"/>
  <c r="V741" i="5"/>
  <c r="E741" i="5"/>
  <c r="V742" i="5"/>
  <c r="E742" i="5"/>
  <c r="V743" i="5"/>
  <c r="E743" i="5"/>
  <c r="X743" i="5" s="1"/>
  <c r="V744" i="5"/>
  <c r="E744" i="5"/>
  <c r="X744" i="5" s="1"/>
  <c r="V745" i="5"/>
  <c r="E745" i="5"/>
  <c r="V746" i="5"/>
  <c r="E746" i="5"/>
  <c r="V747" i="5"/>
  <c r="E747" i="5"/>
  <c r="V748" i="5"/>
  <c r="E748" i="5"/>
  <c r="V749" i="5"/>
  <c r="E749" i="5"/>
  <c r="V750" i="5"/>
  <c r="E750" i="5"/>
  <c r="V751" i="5"/>
  <c r="E751" i="5"/>
  <c r="V752" i="5"/>
  <c r="E752" i="5"/>
  <c r="V753" i="5"/>
  <c r="E753" i="5"/>
  <c r="V754" i="5"/>
  <c r="E754" i="5"/>
  <c r="V755" i="5"/>
  <c r="E755" i="5"/>
  <c r="X755" i="5" s="1"/>
  <c r="V756" i="5"/>
  <c r="E756" i="5"/>
  <c r="X756" i="5" s="1"/>
  <c r="V757" i="5"/>
  <c r="E757" i="5"/>
  <c r="V758" i="5"/>
  <c r="E758" i="5"/>
  <c r="V759" i="5"/>
  <c r="E759" i="5"/>
  <c r="X759" i="5" s="1"/>
  <c r="V760" i="5"/>
  <c r="E760" i="5"/>
  <c r="X760" i="5" s="1"/>
  <c r="V761" i="5"/>
  <c r="E761" i="5"/>
  <c r="V762" i="5"/>
  <c r="E762" i="5"/>
  <c r="V763" i="5"/>
  <c r="E763" i="5"/>
  <c r="X763" i="5" s="1"/>
  <c r="V764" i="5"/>
  <c r="E764" i="5"/>
  <c r="X764" i="5" s="1"/>
  <c r="V765" i="5"/>
  <c r="E765" i="5"/>
  <c r="V766" i="5"/>
  <c r="E766" i="5"/>
  <c r="V767" i="5"/>
  <c r="E767" i="5"/>
  <c r="V768" i="5"/>
  <c r="E768" i="5"/>
  <c r="X768" i="5" s="1"/>
  <c r="V769" i="5"/>
  <c r="E769" i="5"/>
  <c r="V770" i="5"/>
  <c r="E770" i="5"/>
  <c r="V771" i="5"/>
  <c r="E771" i="5"/>
  <c r="X771" i="5" s="1"/>
  <c r="V772" i="5"/>
  <c r="E772" i="5"/>
  <c r="X772" i="5" s="1"/>
  <c r="V773" i="5"/>
  <c r="E773" i="5"/>
  <c r="V774" i="5"/>
  <c r="E774" i="5"/>
  <c r="V775" i="5"/>
  <c r="E775" i="5"/>
  <c r="X775" i="5" s="1"/>
  <c r="V776" i="5"/>
  <c r="E776" i="5"/>
  <c r="X776" i="5" s="1"/>
  <c r="V777" i="5"/>
  <c r="E777" i="5"/>
  <c r="V778" i="5"/>
  <c r="E778" i="5"/>
  <c r="V779" i="5"/>
  <c r="E779" i="5"/>
  <c r="X779" i="5" s="1"/>
  <c r="V780" i="5"/>
  <c r="E780" i="5"/>
  <c r="X780" i="5" s="1"/>
  <c r="V781" i="5"/>
  <c r="E781" i="5"/>
  <c r="V782" i="5"/>
  <c r="E782" i="5"/>
  <c r="V783" i="5"/>
  <c r="E783" i="5"/>
  <c r="X783" i="5" s="1"/>
  <c r="V784" i="5"/>
  <c r="E784" i="5"/>
  <c r="X784" i="5" s="1"/>
  <c r="V785" i="5"/>
  <c r="E785" i="5"/>
  <c r="V786" i="5"/>
  <c r="E786" i="5"/>
  <c r="V787" i="5"/>
  <c r="E787" i="5"/>
  <c r="X787" i="5" s="1"/>
  <c r="V788" i="5"/>
  <c r="E788" i="5"/>
  <c r="X788" i="5" s="1"/>
  <c r="V789" i="5"/>
  <c r="E789" i="5"/>
  <c r="V790" i="5"/>
  <c r="E790" i="5"/>
  <c r="V791" i="5"/>
  <c r="E791" i="5"/>
  <c r="X791" i="5" s="1"/>
  <c r="V792" i="5"/>
  <c r="E792" i="5"/>
  <c r="X792" i="5" s="1"/>
  <c r="V793" i="5"/>
  <c r="E793" i="5"/>
  <c r="V794" i="5"/>
  <c r="E794" i="5"/>
  <c r="V795" i="5"/>
  <c r="E795" i="5"/>
  <c r="X795" i="5" s="1"/>
  <c r="V796" i="5"/>
  <c r="E796" i="5"/>
  <c r="X796" i="5" s="1"/>
  <c r="V797" i="5"/>
  <c r="E797" i="5"/>
  <c r="V798" i="5"/>
  <c r="E798" i="5"/>
  <c r="V799" i="5"/>
  <c r="E799" i="5"/>
  <c r="X799" i="5" s="1"/>
  <c r="V800" i="5"/>
  <c r="E800" i="5"/>
  <c r="X800" i="5" s="1"/>
  <c r="V801" i="5"/>
  <c r="E801" i="5"/>
  <c r="V802" i="5"/>
  <c r="E802" i="5"/>
  <c r="V803" i="5"/>
  <c r="E803" i="5"/>
  <c r="X803" i="5" s="1"/>
  <c r="V804" i="5"/>
  <c r="E804" i="5"/>
  <c r="X804" i="5" s="1"/>
  <c r="V805" i="5"/>
  <c r="E805" i="5"/>
  <c r="V806" i="5"/>
  <c r="E806" i="5"/>
  <c r="V807" i="5"/>
  <c r="E807" i="5"/>
  <c r="V808" i="5"/>
  <c r="E808" i="5"/>
  <c r="V809" i="5"/>
  <c r="E809" i="5"/>
  <c r="V810" i="5"/>
  <c r="E810" i="5"/>
  <c r="V811" i="5"/>
  <c r="E811" i="5"/>
  <c r="V812" i="5"/>
  <c r="E812" i="5"/>
  <c r="X812" i="5" s="1"/>
  <c r="V813" i="5"/>
  <c r="E813" i="5"/>
  <c r="V814" i="5"/>
  <c r="E814" i="5"/>
  <c r="V815" i="5"/>
  <c r="E815" i="5"/>
  <c r="V816" i="5"/>
  <c r="E816" i="5"/>
  <c r="X816" i="5" s="1"/>
  <c r="V817" i="5"/>
  <c r="E817" i="5"/>
  <c r="V818" i="5"/>
  <c r="E818" i="5"/>
  <c r="V819" i="5"/>
  <c r="E819" i="5"/>
  <c r="X819" i="5" s="1"/>
  <c r="V820" i="5"/>
  <c r="E820" i="5"/>
  <c r="X820" i="5" s="1"/>
  <c r="V821" i="5"/>
  <c r="E821" i="5"/>
  <c r="V822" i="5"/>
  <c r="E822" i="5"/>
  <c r="V823" i="5"/>
  <c r="E823" i="5"/>
  <c r="V824" i="5"/>
  <c r="E824" i="5"/>
  <c r="X824" i="5" s="1"/>
  <c r="V825" i="5"/>
  <c r="E825" i="5"/>
  <c r="V826" i="5"/>
  <c r="E826" i="5"/>
  <c r="V827" i="5"/>
  <c r="E827" i="5"/>
  <c r="X827" i="5" s="1"/>
  <c r="V828" i="5"/>
  <c r="E828" i="5"/>
  <c r="X828" i="5" s="1"/>
  <c r="V829" i="5"/>
  <c r="E829" i="5"/>
  <c r="V830" i="5"/>
  <c r="E830" i="5"/>
  <c r="V831" i="5"/>
  <c r="E831" i="5"/>
  <c r="X831" i="5" s="1"/>
  <c r="V832" i="5"/>
  <c r="E832" i="5"/>
  <c r="X832" i="5" s="1"/>
  <c r="V833" i="5"/>
  <c r="E833" i="5"/>
  <c r="V834" i="5"/>
  <c r="E834" i="5"/>
  <c r="V835" i="5"/>
  <c r="E835" i="5"/>
  <c r="X835" i="5" s="1"/>
  <c r="V836" i="5"/>
  <c r="E836" i="5"/>
  <c r="X836" i="5" s="1"/>
  <c r="V837" i="5"/>
  <c r="E837" i="5"/>
  <c r="V838" i="5"/>
  <c r="E838" i="5"/>
  <c r="V839" i="5"/>
  <c r="E839" i="5"/>
  <c r="V840" i="5"/>
  <c r="E840" i="5"/>
  <c r="V841" i="5"/>
  <c r="E841" i="5"/>
  <c r="V842" i="5"/>
  <c r="E842" i="5"/>
  <c r="V843" i="5"/>
  <c r="E843" i="5"/>
  <c r="V844" i="5"/>
  <c r="E844" i="5"/>
  <c r="X844" i="5" s="1"/>
  <c r="V845" i="5"/>
  <c r="E845" i="5"/>
  <c r="V846" i="5"/>
  <c r="E846" i="5"/>
  <c r="V847" i="5"/>
  <c r="E847" i="5"/>
  <c r="V848" i="5"/>
  <c r="E848" i="5"/>
  <c r="X848" i="5" s="1"/>
  <c r="V849" i="5"/>
  <c r="E849" i="5"/>
  <c r="V850" i="5"/>
  <c r="E850" i="5"/>
  <c r="V851" i="5"/>
  <c r="E851" i="5"/>
  <c r="X851" i="5" s="1"/>
  <c r="V852" i="5"/>
  <c r="E852" i="5"/>
  <c r="V853" i="5"/>
  <c r="E853" i="5"/>
  <c r="V854" i="5"/>
  <c r="E854" i="5"/>
  <c r="V855" i="5"/>
  <c r="E855" i="5"/>
  <c r="X855" i="5" s="1"/>
  <c r="V856" i="5"/>
  <c r="E856" i="5"/>
  <c r="X856" i="5" s="1"/>
  <c r="V857" i="5"/>
  <c r="E857" i="5"/>
  <c r="V858" i="5"/>
  <c r="E858" i="5"/>
  <c r="V859" i="5"/>
  <c r="E859" i="5"/>
  <c r="V860" i="5"/>
  <c r="E860" i="5"/>
  <c r="X860" i="5" s="1"/>
  <c r="V861" i="5"/>
  <c r="E861" i="5"/>
  <c r="V862" i="5"/>
  <c r="E862" i="5"/>
  <c r="V863" i="5"/>
  <c r="E863" i="5"/>
  <c r="V864" i="5"/>
  <c r="E864" i="5"/>
  <c r="X864" i="5" s="1"/>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X880" i="5" s="1"/>
  <c r="V881" i="5"/>
  <c r="E881" i="5"/>
  <c r="V882" i="5"/>
  <c r="E882" i="5"/>
  <c r="V883" i="5"/>
  <c r="E883" i="5"/>
  <c r="X883" i="5" s="1"/>
  <c r="V884" i="5"/>
  <c r="E884" i="5"/>
  <c r="X884" i="5" s="1"/>
  <c r="V885" i="5"/>
  <c r="E885" i="5"/>
  <c r="V886" i="5"/>
  <c r="E886" i="5"/>
  <c r="V887" i="5"/>
  <c r="E887" i="5"/>
  <c r="X887" i="5" s="1"/>
  <c r="V888" i="5"/>
  <c r="E888" i="5"/>
  <c r="X888" i="5" s="1"/>
  <c r="V889" i="5"/>
  <c r="E889" i="5"/>
  <c r="V890" i="5"/>
  <c r="E890" i="5"/>
  <c r="V891" i="5"/>
  <c r="E891" i="5"/>
  <c r="V892" i="5"/>
  <c r="E892" i="5"/>
  <c r="V893" i="5"/>
  <c r="E893" i="5"/>
  <c r="V894" i="5"/>
  <c r="E894" i="5"/>
  <c r="V895" i="5"/>
  <c r="E895" i="5"/>
  <c r="V896" i="5"/>
  <c r="E896" i="5"/>
  <c r="X896" i="5" s="1"/>
  <c r="V897" i="5"/>
  <c r="E897" i="5"/>
  <c r="V898" i="5"/>
  <c r="E898" i="5"/>
  <c r="V899" i="5"/>
  <c r="E899" i="5"/>
  <c r="X899" i="5" s="1"/>
  <c r="V900" i="5"/>
  <c r="E900" i="5"/>
  <c r="V901" i="5"/>
  <c r="E901" i="5"/>
  <c r="V902" i="5"/>
  <c r="E902" i="5"/>
  <c r="V903" i="5"/>
  <c r="E903" i="5"/>
  <c r="V904" i="5"/>
  <c r="E904" i="5"/>
  <c r="X904" i="5" s="1"/>
  <c r="V905" i="5"/>
  <c r="E905" i="5"/>
  <c r="V906" i="5"/>
  <c r="E906" i="5"/>
  <c r="V907" i="5"/>
  <c r="E907" i="5"/>
  <c r="V908" i="5"/>
  <c r="E908" i="5"/>
  <c r="X908" i="5" s="1"/>
  <c r="V909" i="5"/>
  <c r="E909" i="5"/>
  <c r="V910" i="5"/>
  <c r="E910" i="5"/>
  <c r="V911" i="5"/>
  <c r="E911" i="5"/>
  <c r="V912" i="5"/>
  <c r="E912" i="5"/>
  <c r="V913" i="5"/>
  <c r="E913" i="5"/>
  <c r="V914" i="5"/>
  <c r="E914" i="5"/>
  <c r="V915" i="5"/>
  <c r="E915" i="5"/>
  <c r="V916" i="5"/>
  <c r="E916" i="5"/>
  <c r="V917" i="5"/>
  <c r="E917" i="5"/>
  <c r="V918" i="5"/>
  <c r="E918" i="5"/>
  <c r="V919" i="5"/>
  <c r="E919" i="5"/>
  <c r="X919" i="5" s="1"/>
  <c r="V920" i="5"/>
  <c r="E920" i="5"/>
  <c r="X920" i="5" s="1"/>
  <c r="V921" i="5"/>
  <c r="E921" i="5"/>
  <c r="V922" i="5"/>
  <c r="E922" i="5"/>
  <c r="V923" i="5"/>
  <c r="E923" i="5"/>
  <c r="V924" i="5"/>
  <c r="E924" i="5"/>
  <c r="X924" i="5" s="1"/>
  <c r="V925" i="5"/>
  <c r="E925" i="5"/>
  <c r="V926" i="5"/>
  <c r="E926" i="5"/>
  <c r="V927" i="5"/>
  <c r="E927" i="5"/>
  <c r="V928" i="5"/>
  <c r="E928" i="5"/>
  <c r="V929" i="5"/>
  <c r="E929" i="5"/>
  <c r="V930" i="5"/>
  <c r="E930" i="5"/>
  <c r="V931" i="5"/>
  <c r="E931" i="5"/>
  <c r="X931" i="5" s="1"/>
  <c r="V932" i="5"/>
  <c r="E932" i="5"/>
  <c r="V933" i="5"/>
  <c r="E933" i="5"/>
  <c r="V934" i="5"/>
  <c r="E934" i="5"/>
  <c r="V935" i="5"/>
  <c r="E935" i="5"/>
  <c r="X935" i="5" s="1"/>
  <c r="V936" i="5"/>
  <c r="E936" i="5"/>
  <c r="X936" i="5" s="1"/>
  <c r="V937" i="5"/>
  <c r="E937" i="5"/>
  <c r="V938" i="5"/>
  <c r="E938" i="5"/>
  <c r="V939" i="5"/>
  <c r="E939" i="5"/>
  <c r="X939" i="5" s="1"/>
  <c r="V940" i="5"/>
  <c r="E940" i="5"/>
  <c r="V941" i="5"/>
  <c r="E941" i="5"/>
  <c r="V942" i="5"/>
  <c r="E942" i="5"/>
  <c r="V943" i="5"/>
  <c r="E943" i="5"/>
  <c r="X943" i="5" s="1"/>
  <c r="V944" i="5"/>
  <c r="E944" i="5"/>
  <c r="V945" i="5"/>
  <c r="E945" i="5"/>
  <c r="V946" i="5"/>
  <c r="E946" i="5"/>
  <c r="V947" i="5"/>
  <c r="E947" i="5"/>
  <c r="V948" i="5"/>
  <c r="E948" i="5"/>
  <c r="X948" i="5" s="1"/>
  <c r="V949" i="5"/>
  <c r="E949" i="5"/>
  <c r="V950" i="5"/>
  <c r="E950" i="5"/>
  <c r="V951" i="5"/>
  <c r="E951" i="5"/>
  <c r="X951" i="5" s="1"/>
  <c r="V952" i="5"/>
  <c r="E952" i="5"/>
  <c r="V953" i="5"/>
  <c r="E953" i="5"/>
  <c r="V954" i="5"/>
  <c r="E954" i="5"/>
  <c r="V955" i="5"/>
  <c r="E955" i="5"/>
  <c r="X955" i="5" s="1"/>
  <c r="V956" i="5"/>
  <c r="E956" i="5"/>
  <c r="V957" i="5"/>
  <c r="E957" i="5"/>
  <c r="V958" i="5"/>
  <c r="E958" i="5"/>
  <c r="V959" i="5"/>
  <c r="E959" i="5"/>
  <c r="X959" i="5" s="1"/>
  <c r="V960" i="5"/>
  <c r="E960" i="5"/>
  <c r="V961" i="5"/>
  <c r="E961" i="5"/>
  <c r="V962" i="5"/>
  <c r="E962" i="5"/>
  <c r="V963" i="5"/>
  <c r="E963" i="5"/>
  <c r="X963" i="5" s="1"/>
  <c r="V964" i="5"/>
  <c r="E964" i="5"/>
  <c r="V965" i="5"/>
  <c r="E965" i="5"/>
  <c r="V966" i="5"/>
  <c r="E966" i="5"/>
  <c r="V967" i="5"/>
  <c r="E967" i="5"/>
  <c r="V968" i="5"/>
  <c r="E968" i="5"/>
  <c r="X968" i="5" s="1"/>
  <c r="V969" i="5"/>
  <c r="E969" i="5"/>
  <c r="V970" i="5"/>
  <c r="E970" i="5"/>
  <c r="V971" i="5"/>
  <c r="E971" i="5"/>
  <c r="V972" i="5"/>
  <c r="E972" i="5"/>
  <c r="X972" i="5" s="1"/>
  <c r="V973" i="5"/>
  <c r="E973" i="5"/>
  <c r="V974" i="5"/>
  <c r="E974" i="5"/>
  <c r="V975" i="5"/>
  <c r="E975" i="5"/>
  <c r="X975" i="5" s="1"/>
  <c r="V976" i="5"/>
  <c r="E976" i="5"/>
  <c r="X976" i="5" s="1"/>
  <c r="V977" i="5"/>
  <c r="E977" i="5"/>
  <c r="V978" i="5"/>
  <c r="E978" i="5"/>
  <c r="V979" i="5"/>
  <c r="E979" i="5"/>
  <c r="V980" i="5"/>
  <c r="E980" i="5"/>
  <c r="V981" i="5"/>
  <c r="E981" i="5"/>
  <c r="V982" i="5"/>
  <c r="E982" i="5"/>
  <c r="V983" i="5"/>
  <c r="E983" i="5"/>
  <c r="X983" i="5" s="1"/>
  <c r="V984" i="5"/>
  <c r="E984" i="5"/>
  <c r="V985" i="5"/>
  <c r="E985" i="5"/>
  <c r="V986" i="5"/>
  <c r="E986" i="5"/>
  <c r="V987" i="5"/>
  <c r="E987" i="5"/>
  <c r="V988" i="5"/>
  <c r="E988" i="5"/>
  <c r="V989" i="5"/>
  <c r="E989" i="5"/>
  <c r="V990" i="5"/>
  <c r="E990" i="5"/>
  <c r="V991" i="5"/>
  <c r="E991" i="5"/>
  <c r="V992" i="5"/>
  <c r="E992" i="5"/>
  <c r="V993" i="5"/>
  <c r="E993" i="5"/>
  <c r="V994" i="5"/>
  <c r="E994" i="5"/>
  <c r="V995" i="5"/>
  <c r="E995" i="5"/>
  <c r="X995" i="5" s="1"/>
  <c r="V996" i="5"/>
  <c r="E996" i="5"/>
  <c r="V997" i="5"/>
  <c r="E997" i="5"/>
  <c r="V998" i="5"/>
  <c r="E998" i="5"/>
  <c r="V999" i="5"/>
  <c r="E999" i="5"/>
  <c r="V1000" i="5"/>
  <c r="E1000" i="5"/>
  <c r="V1001" i="5"/>
  <c r="E1001" i="5"/>
  <c r="V1002" i="5"/>
  <c r="E1002" i="5"/>
  <c r="V1003" i="5"/>
  <c r="E1003" i="5"/>
  <c r="X1003" i="5" s="1"/>
  <c r="V1004" i="5"/>
  <c r="E1004" i="5"/>
  <c r="V1005" i="5"/>
  <c r="E1005" i="5"/>
  <c r="V1006" i="5"/>
  <c r="E1006" i="5"/>
  <c r="V1007" i="5"/>
  <c r="E1007" i="5"/>
  <c r="V1008" i="5"/>
  <c r="E1008" i="5"/>
  <c r="X1008" i="5" s="1"/>
  <c r="V1009" i="5"/>
  <c r="E1009" i="5"/>
  <c r="V1010" i="5"/>
  <c r="E1010" i="5"/>
  <c r="V1011" i="5"/>
  <c r="E1011" i="5"/>
  <c r="V1012" i="5"/>
  <c r="E1012" i="5"/>
  <c r="V1013" i="5"/>
  <c r="E1013" i="5"/>
  <c r="V1014" i="5"/>
  <c r="E1014" i="5"/>
  <c r="V1015" i="5"/>
  <c r="E1015" i="5"/>
  <c r="V1016" i="5"/>
  <c r="E1016" i="5"/>
  <c r="X1016" i="5" s="1"/>
  <c r="V1017" i="5"/>
  <c r="E1017" i="5"/>
  <c r="V1018" i="5"/>
  <c r="E1018" i="5"/>
  <c r="V1019" i="5"/>
  <c r="E1019" i="5"/>
  <c r="X1019" i="5" s="1"/>
  <c r="V1020" i="5"/>
  <c r="E1020" i="5"/>
  <c r="X1020" i="5" s="1"/>
  <c r="V1021" i="5"/>
  <c r="E1021" i="5"/>
  <c r="V1022" i="5"/>
  <c r="E1022" i="5"/>
  <c r="V1023" i="5"/>
  <c r="E1023" i="5"/>
  <c r="V1024" i="5"/>
  <c r="E1024" i="5"/>
  <c r="X1024" i="5" s="1"/>
  <c r="V1025" i="5"/>
  <c r="E1025" i="5"/>
  <c r="V1026" i="5"/>
  <c r="E1026" i="5"/>
  <c r="V1027" i="5"/>
  <c r="E1027" i="5"/>
  <c r="X1027" i="5" s="1"/>
  <c r="V1028" i="5"/>
  <c r="E1028" i="5"/>
  <c r="V1029" i="5"/>
  <c r="E1029" i="5"/>
  <c r="V1030" i="5"/>
  <c r="E1030" i="5"/>
  <c r="V1031" i="5"/>
  <c r="E1031" i="5"/>
  <c r="X1031" i="5" s="1"/>
  <c r="V1032" i="5"/>
  <c r="E1032" i="5"/>
  <c r="V1033" i="5"/>
  <c r="E1033" i="5"/>
  <c r="V1034" i="5"/>
  <c r="E1034" i="5"/>
  <c r="V1035" i="5"/>
  <c r="E1035" i="5"/>
  <c r="V1036" i="5"/>
  <c r="E1036" i="5"/>
  <c r="X1036" i="5" s="1"/>
  <c r="V1037" i="5"/>
  <c r="E1037" i="5"/>
  <c r="V1038" i="5"/>
  <c r="E1038" i="5"/>
  <c r="V1039" i="5"/>
  <c r="E1039" i="5"/>
  <c r="X1039" i="5" s="1"/>
  <c r="V1040" i="5"/>
  <c r="E1040" i="5"/>
  <c r="V1041" i="5"/>
  <c r="E1041" i="5"/>
  <c r="V1042" i="5"/>
  <c r="E1042" i="5"/>
  <c r="V1043" i="5"/>
  <c r="E1043" i="5"/>
  <c r="X1043" i="5" s="1"/>
  <c r="V1044" i="5"/>
  <c r="E1044" i="5"/>
  <c r="V1045" i="5"/>
  <c r="E1045" i="5"/>
  <c r="V1046" i="5"/>
  <c r="E1046" i="5"/>
  <c r="V1047" i="5"/>
  <c r="E1047" i="5"/>
  <c r="X1047" i="5" s="1"/>
  <c r="V1048" i="5"/>
  <c r="E1048" i="5"/>
  <c r="V1049" i="5"/>
  <c r="E1049" i="5"/>
  <c r="V1050" i="5"/>
  <c r="E1050" i="5"/>
  <c r="V1051" i="5"/>
  <c r="E1051" i="5"/>
  <c r="V1052" i="5"/>
  <c r="E1052" i="5"/>
  <c r="V1053" i="5"/>
  <c r="E1053" i="5"/>
  <c r="V1054" i="5"/>
  <c r="E1054" i="5"/>
  <c r="V1055" i="5"/>
  <c r="E1055" i="5"/>
  <c r="V1056" i="5"/>
  <c r="E1056" i="5"/>
  <c r="X1056" i="5" s="1"/>
  <c r="V1057" i="5"/>
  <c r="E1057" i="5"/>
  <c r="V1058" i="5"/>
  <c r="E1058" i="5"/>
  <c r="V1059" i="5"/>
  <c r="E1059" i="5"/>
  <c r="V1060" i="5"/>
  <c r="E1060" i="5"/>
  <c r="X1060" i="5" s="1"/>
  <c r="V1061" i="5"/>
  <c r="E1061" i="5"/>
  <c r="V1062" i="5"/>
  <c r="E1062" i="5"/>
  <c r="V1063" i="5"/>
  <c r="E1063" i="5"/>
  <c r="V1064" i="5"/>
  <c r="E1064" i="5"/>
  <c r="V1065" i="5"/>
  <c r="E1065" i="5"/>
  <c r="V1066" i="5"/>
  <c r="E1066" i="5"/>
  <c r="V1067" i="5"/>
  <c r="E1067" i="5"/>
  <c r="V1068" i="5"/>
  <c r="E1068" i="5"/>
  <c r="V1069" i="5"/>
  <c r="E1069" i="5"/>
  <c r="V1070" i="5"/>
  <c r="E1070" i="5"/>
  <c r="V1071" i="5"/>
  <c r="E1071" i="5"/>
  <c r="X1071" i="5" s="1"/>
  <c r="V1072" i="5"/>
  <c r="E1072" i="5"/>
  <c r="V1073" i="5"/>
  <c r="E1073" i="5"/>
  <c r="V1074" i="5"/>
  <c r="E1074" i="5"/>
  <c r="V1075" i="5"/>
  <c r="E1075" i="5"/>
  <c r="V1076" i="5"/>
  <c r="E1076" i="5"/>
  <c r="V1077" i="5"/>
  <c r="E1077" i="5"/>
  <c r="V1078" i="5"/>
  <c r="E1078" i="5"/>
  <c r="V1079" i="5"/>
  <c r="E1079" i="5"/>
  <c r="V1080" i="5"/>
  <c r="E1080" i="5"/>
  <c r="X1080" i="5" s="1"/>
  <c r="V1081" i="5"/>
  <c r="E1081" i="5"/>
  <c r="V1082" i="5"/>
  <c r="E1082" i="5"/>
  <c r="V1083" i="5"/>
  <c r="E1083" i="5"/>
  <c r="X1083" i="5" s="1"/>
  <c r="V1084" i="5"/>
  <c r="E1084" i="5"/>
  <c r="V1085" i="5"/>
  <c r="E1085" i="5"/>
  <c r="V1086" i="5"/>
  <c r="E1086" i="5"/>
  <c r="V1087" i="5"/>
  <c r="E1087" i="5"/>
  <c r="X1087" i="5" s="1"/>
  <c r="V1088" i="5"/>
  <c r="E1088" i="5"/>
  <c r="V1089" i="5"/>
  <c r="E1089" i="5"/>
  <c r="V1090" i="5"/>
  <c r="E1090" i="5"/>
  <c r="V1091" i="5"/>
  <c r="E1091" i="5"/>
  <c r="X1091" i="5" s="1"/>
  <c r="V1092" i="5"/>
  <c r="E1092" i="5"/>
  <c r="V1093" i="5"/>
  <c r="E1093" i="5"/>
  <c r="V1094" i="5"/>
  <c r="E1094" i="5"/>
  <c r="V1095" i="5"/>
  <c r="E1095" i="5"/>
  <c r="X1095" i="5" s="1"/>
  <c r="V1096" i="5"/>
  <c r="E1096" i="5"/>
  <c r="V1097" i="5"/>
  <c r="E1097" i="5"/>
  <c r="V1098" i="5"/>
  <c r="E1098" i="5"/>
  <c r="V1099" i="5"/>
  <c r="E1099" i="5"/>
  <c r="X1099" i="5" s="1"/>
  <c r="V1100" i="5"/>
  <c r="E1100" i="5"/>
  <c r="V1101" i="5"/>
  <c r="E1101" i="5"/>
  <c r="V1102" i="5"/>
  <c r="E1102" i="5"/>
  <c r="V1103" i="5"/>
  <c r="E1103" i="5"/>
  <c r="X1103" i="5" s="1"/>
  <c r="V1104" i="5"/>
  <c r="E1104" i="5"/>
  <c r="V1105" i="5"/>
  <c r="E1105" i="5"/>
  <c r="V1106" i="5"/>
  <c r="E1106" i="5"/>
  <c r="V1107" i="5"/>
  <c r="E1107" i="5"/>
  <c r="X1107" i="5" s="1"/>
  <c r="V1108" i="5"/>
  <c r="E1108" i="5"/>
  <c r="V1109" i="5"/>
  <c r="E1109" i="5"/>
  <c r="V1110" i="5"/>
  <c r="E1110" i="5"/>
  <c r="V1111" i="5"/>
  <c r="E1111" i="5"/>
  <c r="V1112" i="5"/>
  <c r="E1112" i="5"/>
  <c r="V1113" i="5"/>
  <c r="E1113" i="5"/>
  <c r="V1114" i="5"/>
  <c r="E1114" i="5"/>
  <c r="V1115" i="5"/>
  <c r="E1115" i="5"/>
  <c r="X1115" i="5" s="1"/>
  <c r="V1116" i="5"/>
  <c r="E1116" i="5"/>
  <c r="X1116" i="5" s="1"/>
  <c r="V1117" i="5"/>
  <c r="E1117" i="5"/>
  <c r="V1118" i="5"/>
  <c r="E1118" i="5"/>
  <c r="V1119" i="5"/>
  <c r="E1119" i="5"/>
  <c r="V1120" i="5"/>
  <c r="E1120" i="5"/>
  <c r="V1121" i="5"/>
  <c r="E1121" i="5"/>
  <c r="V1122" i="5"/>
  <c r="E1122" i="5"/>
  <c r="V1123" i="5"/>
  <c r="E1123" i="5"/>
  <c r="V1124" i="5"/>
  <c r="E1124" i="5"/>
  <c r="X1124" i="5" s="1"/>
  <c r="V1125" i="5"/>
  <c r="E1125" i="5"/>
  <c r="V1126" i="5"/>
  <c r="E1126" i="5"/>
  <c r="V1127" i="5"/>
  <c r="E1127" i="5"/>
  <c r="X1127" i="5" s="1"/>
  <c r="V1128" i="5"/>
  <c r="E1128" i="5"/>
  <c r="X1128" i="5" s="1"/>
  <c r="V1129" i="5"/>
  <c r="E1129" i="5"/>
  <c r="V1130" i="5"/>
  <c r="E1130" i="5"/>
  <c r="V1131" i="5"/>
  <c r="E1131" i="5"/>
  <c r="X1131" i="5" s="1"/>
  <c r="V1132" i="5"/>
  <c r="E1132" i="5"/>
  <c r="X1132" i="5" s="1"/>
  <c r="V1133" i="5"/>
  <c r="E1133" i="5"/>
  <c r="V1134" i="5"/>
  <c r="E1134" i="5"/>
  <c r="V1135" i="5"/>
  <c r="E1135" i="5"/>
  <c r="X1135" i="5" s="1"/>
  <c r="V1136" i="5"/>
  <c r="E1136" i="5"/>
  <c r="X1136" i="5" s="1"/>
  <c r="V1137" i="5"/>
  <c r="E1137" i="5"/>
  <c r="V1138" i="5"/>
  <c r="E1138" i="5"/>
  <c r="V1139" i="5"/>
  <c r="E1139" i="5"/>
  <c r="X1139" i="5" s="1"/>
  <c r="V1140" i="5"/>
  <c r="E1140" i="5"/>
  <c r="V1141" i="5"/>
  <c r="E1141" i="5"/>
  <c r="V1142" i="5"/>
  <c r="E1142" i="5"/>
  <c r="V1143" i="5"/>
  <c r="E1143" i="5"/>
  <c r="V1144" i="5"/>
  <c r="E1144" i="5"/>
  <c r="V1145" i="5"/>
  <c r="E1145" i="5"/>
  <c r="V1146" i="5"/>
  <c r="E1146" i="5"/>
  <c r="V1147" i="5"/>
  <c r="E1147" i="5"/>
  <c r="X1147" i="5" s="1"/>
  <c r="V1148" i="5"/>
  <c r="E1148" i="5"/>
  <c r="X1148" i="5" s="1"/>
  <c r="V1149" i="5"/>
  <c r="E1149" i="5"/>
  <c r="V1150" i="5"/>
  <c r="E1150" i="5"/>
  <c r="V1151" i="5"/>
  <c r="E1151" i="5"/>
  <c r="X1151" i="5" s="1"/>
  <c r="V1152" i="5"/>
  <c r="E1152" i="5"/>
  <c r="X1152" i="5" s="1"/>
  <c r="V1153" i="5"/>
  <c r="E1153" i="5"/>
  <c r="V1154" i="5"/>
  <c r="E1154" i="5"/>
  <c r="V1155" i="5"/>
  <c r="E1155" i="5"/>
  <c r="V1156" i="5"/>
  <c r="E1156" i="5"/>
  <c r="X1156" i="5" s="1"/>
  <c r="V1157" i="5"/>
  <c r="E1157" i="5"/>
  <c r="V1158" i="5"/>
  <c r="E1158" i="5"/>
  <c r="V1159" i="5"/>
  <c r="E1159" i="5"/>
  <c r="V1160" i="5"/>
  <c r="E1160" i="5"/>
  <c r="X1160" i="5" s="1"/>
  <c r="V1161" i="5"/>
  <c r="E1161" i="5"/>
  <c r="V1162" i="5"/>
  <c r="E1162" i="5"/>
  <c r="V1163" i="5"/>
  <c r="E1163" i="5"/>
  <c r="X1163" i="5" s="1"/>
  <c r="V1164" i="5"/>
  <c r="E1164" i="5"/>
  <c r="V1165" i="5"/>
  <c r="E1165" i="5"/>
  <c r="V1166" i="5"/>
  <c r="E1166" i="5"/>
  <c r="V1167" i="5"/>
  <c r="E1167" i="5"/>
  <c r="V1168" i="5"/>
  <c r="E1168" i="5"/>
  <c r="X1168" i="5" s="1"/>
  <c r="V1169" i="5"/>
  <c r="E1169" i="5"/>
  <c r="V1170" i="5"/>
  <c r="E1170" i="5"/>
  <c r="V1171" i="5"/>
  <c r="E1171" i="5"/>
  <c r="X1171" i="5" s="1"/>
  <c r="V1172" i="5"/>
  <c r="E1172" i="5"/>
  <c r="X1172" i="5" s="1"/>
  <c r="V1173" i="5"/>
  <c r="E1173" i="5"/>
  <c r="V1174" i="5"/>
  <c r="E1174" i="5"/>
  <c r="V1175" i="5"/>
  <c r="E1175" i="5"/>
  <c r="V1176" i="5"/>
  <c r="E1176" i="5"/>
  <c r="X1176" i="5" s="1"/>
  <c r="V1177" i="5"/>
  <c r="E1177" i="5"/>
  <c r="V1178" i="5"/>
  <c r="E1178" i="5"/>
  <c r="V1179" i="5"/>
  <c r="E1179" i="5"/>
  <c r="V1180" i="5"/>
  <c r="E1180" i="5"/>
  <c r="V1181" i="5"/>
  <c r="E1181" i="5"/>
  <c r="V1182" i="5"/>
  <c r="E1182" i="5"/>
  <c r="V1183" i="5"/>
  <c r="E1183" i="5"/>
  <c r="V1184" i="5"/>
  <c r="E1184" i="5"/>
  <c r="X1184" i="5" s="1"/>
  <c r="V1185" i="5"/>
  <c r="E1185" i="5"/>
  <c r="V1186" i="5"/>
  <c r="E1186" i="5"/>
  <c r="V1187" i="5"/>
  <c r="E1187" i="5"/>
  <c r="V1188" i="5"/>
  <c r="E1188" i="5"/>
  <c r="V1189" i="5"/>
  <c r="E1189" i="5"/>
  <c r="V1190" i="5"/>
  <c r="E1190" i="5"/>
  <c r="V1191" i="5"/>
  <c r="E1191" i="5"/>
  <c r="V1192" i="5"/>
  <c r="E1192" i="5"/>
  <c r="X1192" i="5" s="1"/>
  <c r="V1193" i="5"/>
  <c r="E1193" i="5"/>
  <c r="V1194" i="5"/>
  <c r="E1194" i="5"/>
  <c r="V1195" i="5"/>
  <c r="E1195" i="5"/>
  <c r="X1195" i="5" s="1"/>
  <c r="V1196" i="5"/>
  <c r="E1196" i="5"/>
  <c r="X1196" i="5" s="1"/>
  <c r="V1197" i="5"/>
  <c r="E1197" i="5"/>
  <c r="V1198" i="5"/>
  <c r="E1198" i="5"/>
  <c r="V1199" i="5"/>
  <c r="E1199" i="5"/>
  <c r="X1199" i="5" s="1"/>
  <c r="V1200" i="5"/>
  <c r="E1200" i="5"/>
  <c r="X1200" i="5" s="1"/>
  <c r="V1201" i="5"/>
  <c r="E1201" i="5"/>
  <c r="V1202" i="5"/>
  <c r="E1202" i="5"/>
  <c r="V1203" i="5"/>
  <c r="E1203" i="5"/>
  <c r="V1204" i="5"/>
  <c r="E1204" i="5"/>
  <c r="V1205" i="5"/>
  <c r="E1205" i="5"/>
  <c r="V1206" i="5"/>
  <c r="E1206" i="5"/>
  <c r="V1207" i="5"/>
  <c r="E1207" i="5"/>
  <c r="X1207" i="5" s="1"/>
  <c r="V1208" i="5"/>
  <c r="E1208" i="5"/>
  <c r="X1208" i="5" s="1"/>
  <c r="V1209" i="5"/>
  <c r="E1209" i="5"/>
  <c r="V1210" i="5"/>
  <c r="E1210" i="5"/>
  <c r="V1211" i="5"/>
  <c r="E1211" i="5"/>
  <c r="V1212" i="5"/>
  <c r="E1212" i="5"/>
  <c r="X1212" i="5" s="1"/>
  <c r="V1213" i="5"/>
  <c r="E1213" i="5"/>
  <c r="V1214" i="5"/>
  <c r="E1214" i="5"/>
  <c r="V1215" i="5"/>
  <c r="E1215" i="5"/>
  <c r="V1216" i="5"/>
  <c r="E1216" i="5"/>
  <c r="X1216" i="5" s="1"/>
  <c r="V1217" i="5"/>
  <c r="E1217" i="5"/>
  <c r="V1218" i="5"/>
  <c r="E1218" i="5"/>
  <c r="V1219" i="5"/>
  <c r="E1219" i="5"/>
  <c r="X1219" i="5" s="1"/>
  <c r="V1220" i="5"/>
  <c r="E1220" i="5"/>
  <c r="X1220" i="5" s="1"/>
  <c r="V1221" i="5"/>
  <c r="E1221" i="5"/>
  <c r="V1222" i="5"/>
  <c r="E1222" i="5"/>
  <c r="V1223" i="5"/>
  <c r="E1223" i="5"/>
  <c r="V1224" i="5"/>
  <c r="E1224" i="5"/>
  <c r="X1224" i="5" s="1"/>
  <c r="V1225" i="5"/>
  <c r="E1225" i="5"/>
  <c r="V1226" i="5"/>
  <c r="E1226" i="5"/>
  <c r="V1227" i="5"/>
  <c r="E1227" i="5"/>
  <c r="X1227" i="5" s="1"/>
  <c r="V1228" i="5"/>
  <c r="E1228" i="5"/>
  <c r="V1229" i="5"/>
  <c r="E1229" i="5"/>
  <c r="V1230" i="5"/>
  <c r="E1230" i="5"/>
  <c r="V1231" i="5"/>
  <c r="E1231" i="5"/>
  <c r="V1232" i="5"/>
  <c r="E1232" i="5"/>
  <c r="X1232" i="5" s="1"/>
  <c r="V1233" i="5"/>
  <c r="E1233" i="5"/>
  <c r="V1234" i="5"/>
  <c r="E1234" i="5"/>
  <c r="V1235" i="5"/>
  <c r="E1235" i="5"/>
  <c r="V1236" i="5"/>
  <c r="E1236" i="5"/>
  <c r="X1236" i="5" s="1"/>
  <c r="V1237" i="5"/>
  <c r="E1237" i="5"/>
  <c r="V1238" i="5"/>
  <c r="E1238" i="5"/>
  <c r="V1239" i="5"/>
  <c r="E1239" i="5"/>
  <c r="V1240" i="5"/>
  <c r="E1240" i="5"/>
  <c r="X1240" i="5" s="1"/>
  <c r="V1241" i="5"/>
  <c r="E1241" i="5"/>
  <c r="V1242" i="5"/>
  <c r="E1242" i="5"/>
  <c r="V1243" i="5"/>
  <c r="E1243" i="5"/>
  <c r="V1244" i="5"/>
  <c r="E1244" i="5"/>
  <c r="X1244" i="5" s="1"/>
  <c r="V1245" i="5"/>
  <c r="E1245" i="5"/>
  <c r="V1246" i="5"/>
  <c r="E1246" i="5"/>
  <c r="V1247" i="5"/>
  <c r="E1247" i="5"/>
  <c r="V1248" i="5"/>
  <c r="E1248" i="5"/>
  <c r="X1248" i="5" s="1"/>
  <c r="V1249" i="5"/>
  <c r="E1249" i="5"/>
  <c r="V1250" i="5"/>
  <c r="E1250" i="5"/>
  <c r="V1251" i="5"/>
  <c r="E1251" i="5"/>
  <c r="V1252" i="5"/>
  <c r="E1252" i="5"/>
  <c r="X1252" i="5" s="1"/>
  <c r="V1253" i="5"/>
  <c r="E1253" i="5"/>
  <c r="V1254" i="5"/>
  <c r="E1254" i="5"/>
  <c r="V1255" i="5"/>
  <c r="E1255" i="5"/>
  <c r="V1256" i="5"/>
  <c r="E1256" i="5"/>
  <c r="X1256" i="5" s="1"/>
  <c r="V1257" i="5"/>
  <c r="E1257" i="5"/>
  <c r="V1258" i="5"/>
  <c r="E1258" i="5"/>
  <c r="V1259" i="5"/>
  <c r="E1259" i="5"/>
  <c r="X1259" i="5" s="1"/>
  <c r="V1260" i="5"/>
  <c r="E1260" i="5"/>
  <c r="X1260" i="5" s="1"/>
  <c r="V1261" i="5"/>
  <c r="E1261" i="5"/>
  <c r="V1262" i="5"/>
  <c r="E1262" i="5"/>
  <c r="V1263" i="5"/>
  <c r="E1263" i="5"/>
  <c r="V1264" i="5"/>
  <c r="E1264" i="5"/>
  <c r="X1264" i="5" s="1"/>
  <c r="V1265" i="5"/>
  <c r="E1265" i="5"/>
  <c r="V1266" i="5"/>
  <c r="E1266" i="5"/>
  <c r="V1267" i="5"/>
  <c r="E1267" i="5"/>
  <c r="V1268" i="5"/>
  <c r="E1268" i="5"/>
  <c r="X1268" i="5" s="1"/>
  <c r="V1269" i="5"/>
  <c r="E1269" i="5"/>
  <c r="V1270" i="5"/>
  <c r="E1270" i="5"/>
  <c r="V1271" i="5"/>
  <c r="E1271" i="5"/>
  <c r="X1271" i="5" s="1"/>
  <c r="V1272" i="5"/>
  <c r="E1272" i="5"/>
  <c r="V1273" i="5"/>
  <c r="E1273" i="5"/>
  <c r="V1274" i="5"/>
  <c r="E1274" i="5"/>
  <c r="V1275" i="5"/>
  <c r="E1275" i="5"/>
  <c r="V1276" i="5"/>
  <c r="E1276" i="5"/>
  <c r="X1276" i="5" s="1"/>
  <c r="V1277" i="5"/>
  <c r="E1277" i="5"/>
  <c r="V1278" i="5"/>
  <c r="E1278" i="5"/>
  <c r="V1279" i="5"/>
  <c r="E1279" i="5"/>
  <c r="V1280" i="5"/>
  <c r="E1280" i="5"/>
  <c r="X1280" i="5" s="1"/>
  <c r="V1281" i="5"/>
  <c r="E1281" i="5"/>
  <c r="V1282" i="5"/>
  <c r="E1282" i="5"/>
  <c r="V1283" i="5"/>
  <c r="E1283" i="5"/>
  <c r="V1284" i="5"/>
  <c r="E1284" i="5"/>
  <c r="X1284" i="5" s="1"/>
  <c r="V1285" i="5"/>
  <c r="E1285" i="5"/>
  <c r="V1286" i="5"/>
  <c r="E1286" i="5"/>
  <c r="V1287" i="5"/>
  <c r="E1287" i="5"/>
  <c r="V1288" i="5"/>
  <c r="E1288" i="5"/>
  <c r="X1288" i="5" s="1"/>
  <c r="V1289" i="5"/>
  <c r="E1289" i="5"/>
  <c r="V1290" i="5"/>
  <c r="E1290" i="5"/>
  <c r="V1291" i="5"/>
  <c r="E1291" i="5"/>
  <c r="V1292" i="5"/>
  <c r="E1292" i="5"/>
  <c r="V1293" i="5"/>
  <c r="E1293" i="5"/>
  <c r="V1294" i="5"/>
  <c r="E1294" i="5"/>
  <c r="V1295" i="5"/>
  <c r="E1295" i="5"/>
  <c r="V1296" i="5"/>
  <c r="E1296" i="5"/>
  <c r="X1296" i="5" s="1"/>
  <c r="V1297" i="5"/>
  <c r="E1297" i="5"/>
  <c r="V1298" i="5"/>
  <c r="E1298" i="5"/>
  <c r="V1299" i="5"/>
  <c r="E1299" i="5"/>
  <c r="V1300" i="5"/>
  <c r="E1300" i="5"/>
  <c r="X1300" i="5" s="1"/>
  <c r="V1301" i="5"/>
  <c r="E1301" i="5"/>
  <c r="V1302" i="5"/>
  <c r="E1302" i="5"/>
  <c r="V1303" i="5"/>
  <c r="E1303" i="5"/>
  <c r="X1303" i="5" s="1"/>
  <c r="V1304" i="5"/>
  <c r="E1304" i="5"/>
  <c r="V1305" i="5"/>
  <c r="E1305" i="5"/>
  <c r="V1306" i="5"/>
  <c r="E1306" i="5"/>
  <c r="V1307" i="5"/>
  <c r="E1307" i="5"/>
  <c r="V1308" i="5"/>
  <c r="E1308" i="5"/>
  <c r="V1309" i="5"/>
  <c r="E1309" i="5"/>
  <c r="V1310" i="5"/>
  <c r="E1310" i="5"/>
  <c r="V1311" i="5"/>
  <c r="E1311" i="5"/>
  <c r="V1312" i="5"/>
  <c r="E1312" i="5"/>
  <c r="X1312" i="5" s="1"/>
  <c r="V1313" i="5"/>
  <c r="E1313" i="5"/>
  <c r="V1314" i="5"/>
  <c r="E1314" i="5"/>
  <c r="V1315" i="5"/>
  <c r="E1315" i="5"/>
  <c r="V1316" i="5"/>
  <c r="E1316" i="5"/>
  <c r="X1316" i="5" s="1"/>
  <c r="V1317" i="5"/>
  <c r="E1317" i="5"/>
  <c r="V1318" i="5"/>
  <c r="E1318" i="5"/>
  <c r="V1319" i="5"/>
  <c r="E1319" i="5"/>
  <c r="V1320" i="5"/>
  <c r="E1320" i="5"/>
  <c r="V1321" i="5"/>
  <c r="E1321" i="5"/>
  <c r="V1322" i="5"/>
  <c r="E1322" i="5"/>
  <c r="V1323" i="5"/>
  <c r="E1323" i="5"/>
  <c r="V1324" i="5"/>
  <c r="E1324" i="5"/>
  <c r="X1324" i="5" s="1"/>
  <c r="V1325" i="5"/>
  <c r="E1325" i="5"/>
  <c r="V1326" i="5"/>
  <c r="E1326" i="5"/>
  <c r="V1327" i="5"/>
  <c r="E1327" i="5"/>
  <c r="V1328" i="5"/>
  <c r="E1328" i="5"/>
  <c r="X1328" i="5" s="1"/>
  <c r="V1329" i="5"/>
  <c r="E1329" i="5"/>
  <c r="V1330" i="5"/>
  <c r="E1330" i="5"/>
  <c r="V1331" i="5"/>
  <c r="E1331" i="5"/>
  <c r="V1332" i="5"/>
  <c r="E1332" i="5"/>
  <c r="X1332" i="5" s="1"/>
  <c r="V1333" i="5"/>
  <c r="E1333" i="5"/>
  <c r="V1334" i="5"/>
  <c r="E1334" i="5"/>
  <c r="V1335" i="5"/>
  <c r="E1335" i="5"/>
  <c r="V1336" i="5"/>
  <c r="E1336" i="5"/>
  <c r="X1336" i="5" s="1"/>
  <c r="V1337" i="5"/>
  <c r="E1337" i="5"/>
  <c r="V1338" i="5"/>
  <c r="E1338" i="5"/>
  <c r="V1339" i="5"/>
  <c r="E1339" i="5"/>
  <c r="X1339" i="5" s="1"/>
  <c r="V1340" i="5"/>
  <c r="E1340" i="5"/>
  <c r="V1341" i="5"/>
  <c r="E1341" i="5"/>
  <c r="V1342" i="5"/>
  <c r="E1342" i="5"/>
  <c r="V1343" i="5"/>
  <c r="E1343" i="5"/>
  <c r="V1344" i="5"/>
  <c r="E1344" i="5"/>
  <c r="X1344" i="5" s="1"/>
  <c r="V1345" i="5"/>
  <c r="E1345" i="5"/>
  <c r="V1346" i="5"/>
  <c r="E1346" i="5"/>
  <c r="V1347" i="5"/>
  <c r="E1347" i="5"/>
  <c r="V1348" i="5"/>
  <c r="E1348" i="5"/>
  <c r="V1349" i="5"/>
  <c r="E1349" i="5"/>
  <c r="V1350" i="5"/>
  <c r="E1350" i="5"/>
  <c r="V1351" i="5"/>
  <c r="E1351" i="5"/>
  <c r="X1351" i="5" s="1"/>
  <c r="V1352" i="5"/>
  <c r="E1352" i="5"/>
  <c r="V1353" i="5"/>
  <c r="E1353" i="5"/>
  <c r="V1354" i="5"/>
  <c r="E1354" i="5"/>
  <c r="V1355" i="5"/>
  <c r="E1355" i="5"/>
  <c r="X1355" i="5" s="1"/>
  <c r="V1356" i="5"/>
  <c r="E1356" i="5"/>
  <c r="X1356" i="5" s="1"/>
  <c r="V1357" i="5"/>
  <c r="E1357" i="5"/>
  <c r="V1358" i="5"/>
  <c r="E1358" i="5"/>
  <c r="V1359" i="5"/>
  <c r="E1359" i="5"/>
  <c r="V1360" i="5"/>
  <c r="E1360" i="5"/>
  <c r="X1360" i="5" s="1"/>
  <c r="V1361" i="5"/>
  <c r="E1361" i="5"/>
  <c r="V1362" i="5"/>
  <c r="E1362" i="5"/>
  <c r="V1363" i="5"/>
  <c r="E1363" i="5"/>
  <c r="X1363" i="5" s="1"/>
  <c r="V1364" i="5"/>
  <c r="E1364" i="5"/>
  <c r="X1364" i="5" s="1"/>
  <c r="V1365" i="5"/>
  <c r="E1365" i="5"/>
  <c r="V1366" i="5"/>
  <c r="E1366" i="5"/>
  <c r="V1367" i="5"/>
  <c r="E1367" i="5"/>
  <c r="X1367" i="5" s="1"/>
  <c r="V1368" i="5"/>
  <c r="E1368" i="5"/>
  <c r="V1369" i="5"/>
  <c r="E1369" i="5"/>
  <c r="V1370" i="5"/>
  <c r="E1370" i="5"/>
  <c r="V1371" i="5"/>
  <c r="E1371" i="5"/>
  <c r="X1371" i="5" s="1"/>
  <c r="V1372" i="5"/>
  <c r="E1372" i="5"/>
  <c r="X1372" i="5" s="1"/>
  <c r="V1373" i="5"/>
  <c r="E1373" i="5"/>
  <c r="V1374" i="5"/>
  <c r="E1374" i="5"/>
  <c r="V1375" i="5"/>
  <c r="E1375" i="5"/>
  <c r="V1376" i="5"/>
  <c r="E1376" i="5"/>
  <c r="X1376" i="5" s="1"/>
  <c r="V1377" i="5"/>
  <c r="E1377" i="5"/>
  <c r="V1378" i="5"/>
  <c r="E1378" i="5"/>
  <c r="V1379" i="5"/>
  <c r="E1379" i="5"/>
  <c r="V1380" i="5"/>
  <c r="E1380" i="5"/>
  <c r="X1380" i="5" s="1"/>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X1392" i="5" s="1"/>
  <c r="V1393" i="5"/>
  <c r="E1393" i="5"/>
  <c r="V1394" i="5"/>
  <c r="E1394" i="5"/>
  <c r="V1395" i="5"/>
  <c r="E1395" i="5"/>
  <c r="X1395" i="5" s="1"/>
  <c r="V1396" i="5"/>
  <c r="E1396" i="5"/>
  <c r="X1396" i="5" s="1"/>
  <c r="V1397" i="5"/>
  <c r="E1397" i="5"/>
  <c r="V1398" i="5"/>
  <c r="E1398" i="5"/>
  <c r="V1399" i="5"/>
  <c r="E1399" i="5"/>
  <c r="V1400" i="5"/>
  <c r="E1400" i="5"/>
  <c r="V1401" i="5"/>
  <c r="E1401" i="5"/>
  <c r="V1402" i="5"/>
  <c r="E1402" i="5"/>
  <c r="V1403" i="5"/>
  <c r="E1403" i="5"/>
  <c r="X1403" i="5" s="1"/>
  <c r="V1404" i="5"/>
  <c r="E1404" i="5"/>
  <c r="X1404" i="5" s="1"/>
  <c r="V1405" i="5"/>
  <c r="E1405" i="5"/>
  <c r="V1406" i="5"/>
  <c r="E1406" i="5"/>
  <c r="V1407" i="5"/>
  <c r="E1407" i="5"/>
  <c r="V1408" i="5"/>
  <c r="E1408" i="5"/>
  <c r="X1408" i="5" s="1"/>
  <c r="V1409" i="5"/>
  <c r="E1409" i="5"/>
  <c r="V1410" i="5"/>
  <c r="E1410" i="5"/>
  <c r="V1411" i="5"/>
  <c r="E1411" i="5"/>
  <c r="X1411" i="5" s="1"/>
  <c r="V1412" i="5"/>
  <c r="E1412" i="5"/>
  <c r="X1412" i="5" s="1"/>
  <c r="V1413" i="5"/>
  <c r="E1413" i="5"/>
  <c r="V1414" i="5"/>
  <c r="E1414" i="5"/>
  <c r="V1415" i="5"/>
  <c r="E1415" i="5"/>
  <c r="V1416" i="5"/>
  <c r="E1416" i="5"/>
  <c r="X1416" i="5" s="1"/>
  <c r="V1417" i="5"/>
  <c r="E1417" i="5"/>
  <c r="V1418" i="5"/>
  <c r="E1418" i="5"/>
  <c r="V1419" i="5"/>
  <c r="E1419" i="5"/>
  <c r="V1420" i="5"/>
  <c r="E1420" i="5"/>
  <c r="X1420" i="5" s="1"/>
  <c r="V1421" i="5"/>
  <c r="E1421" i="5"/>
  <c r="V1422" i="5"/>
  <c r="E1422" i="5"/>
  <c r="V1423" i="5"/>
  <c r="E1423" i="5"/>
  <c r="V1424" i="5"/>
  <c r="E1424" i="5"/>
  <c r="X1424" i="5" s="1"/>
  <c r="V1425" i="5"/>
  <c r="E1425" i="5"/>
  <c r="V1426" i="5"/>
  <c r="E1426" i="5"/>
  <c r="V1427" i="5"/>
  <c r="E1427" i="5"/>
  <c r="X1427" i="5" s="1"/>
  <c r="V1428" i="5"/>
  <c r="E1428" i="5"/>
  <c r="V1429" i="5"/>
  <c r="E1429" i="5"/>
  <c r="V1430" i="5"/>
  <c r="E1430" i="5"/>
  <c r="V1431" i="5"/>
  <c r="E1431" i="5"/>
  <c r="V1432" i="5"/>
  <c r="E1432" i="5"/>
  <c r="X1432" i="5" s="1"/>
  <c r="V1433" i="5"/>
  <c r="E1433" i="5"/>
  <c r="V1434" i="5"/>
  <c r="E1434" i="5"/>
  <c r="V1435" i="5"/>
  <c r="E1435" i="5"/>
  <c r="V1436" i="5"/>
  <c r="E1436" i="5"/>
  <c r="V1437" i="5"/>
  <c r="E1437" i="5"/>
  <c r="V1438" i="5"/>
  <c r="E1438" i="5"/>
  <c r="V1439" i="5"/>
  <c r="E1439" i="5"/>
  <c r="X1439" i="5" s="1"/>
  <c r="V1440" i="5"/>
  <c r="E1440" i="5"/>
  <c r="V1441" i="5"/>
  <c r="E1441" i="5"/>
  <c r="V1442" i="5"/>
  <c r="E1442" i="5"/>
  <c r="V1443" i="5"/>
  <c r="E1443" i="5"/>
  <c r="V1444" i="5"/>
  <c r="E1444" i="5"/>
  <c r="X1444" i="5" s="1"/>
  <c r="V1445" i="5"/>
  <c r="E1445" i="5"/>
  <c r="V1446" i="5"/>
  <c r="E1446" i="5"/>
  <c r="V1447" i="5"/>
  <c r="E1447" i="5"/>
  <c r="X1447" i="5" s="1"/>
  <c r="V1448" i="5"/>
  <c r="E1448" i="5"/>
  <c r="X1448" i="5" s="1"/>
  <c r="V1449" i="5"/>
  <c r="E1449" i="5"/>
  <c r="V1450" i="5"/>
  <c r="E1450" i="5"/>
  <c r="V1451" i="5"/>
  <c r="E1451" i="5"/>
  <c r="X1451" i="5" s="1"/>
  <c r="V1452" i="5"/>
  <c r="E1452" i="5"/>
  <c r="X1452" i="5" s="1"/>
  <c r="V1453" i="5"/>
  <c r="E1453" i="5"/>
  <c r="V1454" i="5"/>
  <c r="E1454" i="5"/>
  <c r="V1455" i="5"/>
  <c r="E1455" i="5"/>
  <c r="V1456" i="5"/>
  <c r="E1456" i="5"/>
  <c r="V1457" i="5"/>
  <c r="E1457" i="5"/>
  <c r="V1458" i="5"/>
  <c r="E1458" i="5"/>
  <c r="V1459" i="5"/>
  <c r="E1459" i="5"/>
  <c r="X1459" i="5" s="1"/>
  <c r="V1460" i="5"/>
  <c r="E1460" i="5"/>
  <c r="X1460" i="5" s="1"/>
  <c r="V1461" i="5"/>
  <c r="E1461" i="5"/>
  <c r="V1462" i="5"/>
  <c r="E1462" i="5"/>
  <c r="V1463" i="5"/>
  <c r="E1463" i="5"/>
  <c r="V1464" i="5"/>
  <c r="E1464" i="5"/>
  <c r="V1465" i="5"/>
  <c r="E1465" i="5"/>
  <c r="V1466" i="5"/>
  <c r="E1466" i="5"/>
  <c r="V1467" i="5"/>
  <c r="E1467" i="5"/>
  <c r="X1467" i="5" s="1"/>
  <c r="V1468" i="5"/>
  <c r="E1468" i="5"/>
  <c r="X1468" i="5" s="1"/>
  <c r="V1469" i="5"/>
  <c r="E1469" i="5"/>
  <c r="V1470" i="5"/>
  <c r="E1470" i="5"/>
  <c r="V1471" i="5"/>
  <c r="E1471" i="5"/>
  <c r="X1471" i="5" s="1"/>
  <c r="V1472" i="5"/>
  <c r="E1472" i="5"/>
  <c r="V1473" i="5"/>
  <c r="E1473" i="5"/>
  <c r="V1474" i="5"/>
  <c r="E1474" i="5"/>
  <c r="V1475" i="5"/>
  <c r="E1475" i="5"/>
  <c r="X1475" i="5" s="1"/>
  <c r="V1476" i="5"/>
  <c r="E1476" i="5"/>
  <c r="X1476" i="5" s="1"/>
  <c r="V1477" i="5"/>
  <c r="E1477" i="5"/>
  <c r="V1478" i="5"/>
  <c r="E1478" i="5"/>
  <c r="V1479" i="5"/>
  <c r="E1479" i="5"/>
  <c r="X1479" i="5" s="1"/>
  <c r="V1480" i="5"/>
  <c r="E1480" i="5"/>
  <c r="X1480" i="5" s="1"/>
  <c r="V1481" i="5"/>
  <c r="E1481" i="5"/>
  <c r="V1482" i="5"/>
  <c r="E1482" i="5"/>
  <c r="V1483" i="5"/>
  <c r="E1483" i="5"/>
  <c r="X1483" i="5" s="1"/>
  <c r="V1484" i="5"/>
  <c r="E1484" i="5"/>
  <c r="V1485" i="5"/>
  <c r="E1485" i="5"/>
  <c r="V1486" i="5"/>
  <c r="E1486" i="5"/>
  <c r="V1487" i="5"/>
  <c r="E1487" i="5"/>
  <c r="V1488" i="5"/>
  <c r="E1488" i="5"/>
  <c r="X1488" i="5" s="1"/>
  <c r="V1489" i="5"/>
  <c r="E1489" i="5"/>
  <c r="V1490" i="5"/>
  <c r="E1490" i="5"/>
  <c r="V1491" i="5"/>
  <c r="E1491" i="5"/>
  <c r="X1491" i="5" s="1"/>
  <c r="V1492" i="5"/>
  <c r="E1492" i="5"/>
  <c r="X1492" i="5" s="1"/>
  <c r="V1493" i="5"/>
  <c r="E1493" i="5"/>
  <c r="V1494" i="5"/>
  <c r="E1494" i="5"/>
  <c r="V1495" i="5"/>
  <c r="E1495" i="5"/>
  <c r="X1495" i="5" s="1"/>
  <c r="V1496" i="5"/>
  <c r="E1496" i="5"/>
  <c r="V1497" i="5"/>
  <c r="E1497" i="5"/>
  <c r="V1498" i="5"/>
  <c r="E1498" i="5"/>
  <c r="V1499" i="5"/>
  <c r="E1499" i="5"/>
  <c r="X1499" i="5" s="1"/>
  <c r="V1500" i="5"/>
  <c r="E1500" i="5"/>
  <c r="V1501" i="5"/>
  <c r="E1501" i="5"/>
  <c r="V1502" i="5"/>
  <c r="E1502" i="5"/>
  <c r="V1503" i="5"/>
  <c r="E1503" i="5"/>
  <c r="V1504" i="5"/>
  <c r="E1504" i="5"/>
  <c r="X1504" i="5" s="1"/>
  <c r="V1505" i="5"/>
  <c r="E1505" i="5"/>
  <c r="V1506" i="5"/>
  <c r="E1506" i="5"/>
  <c r="V1507" i="5"/>
  <c r="E1507" i="5"/>
  <c r="V1508" i="5"/>
  <c r="E1508" i="5"/>
  <c r="V1509" i="5"/>
  <c r="E1509" i="5"/>
  <c r="V1510" i="5"/>
  <c r="E1510" i="5"/>
  <c r="V1511" i="5"/>
  <c r="E1511" i="5"/>
  <c r="X1511" i="5" s="1"/>
  <c r="V1512" i="5"/>
  <c r="E1512" i="5"/>
  <c r="X1512" i="5" s="1"/>
  <c r="V1513" i="5"/>
  <c r="E1513" i="5"/>
  <c r="V1514" i="5"/>
  <c r="E1514" i="5"/>
  <c r="V1515" i="5"/>
  <c r="E1515" i="5"/>
  <c r="X1515" i="5" s="1"/>
  <c r="V1516" i="5"/>
  <c r="E1516" i="5"/>
  <c r="V1517" i="5"/>
  <c r="E1517" i="5"/>
  <c r="V1518" i="5"/>
  <c r="E1518" i="5"/>
  <c r="V1519" i="5"/>
  <c r="E1519" i="5"/>
  <c r="X1519" i="5" s="1"/>
  <c r="V1520" i="5"/>
  <c r="E1520" i="5"/>
  <c r="X1520" i="5" s="1"/>
  <c r="V1521" i="5"/>
  <c r="E1521" i="5"/>
  <c r="V1522" i="5"/>
  <c r="E1522" i="5"/>
  <c r="V1523" i="5"/>
  <c r="E1523" i="5"/>
  <c r="X1523" i="5" s="1"/>
  <c r="V1524" i="5"/>
  <c r="E1524" i="5"/>
  <c r="X1524" i="5" s="1"/>
  <c r="V1525" i="5"/>
  <c r="E1525" i="5"/>
  <c r="V1526" i="5"/>
  <c r="E1526" i="5"/>
  <c r="V1527" i="5"/>
  <c r="E1527" i="5"/>
  <c r="V1528" i="5"/>
  <c r="E1528" i="5"/>
  <c r="V1529" i="5"/>
  <c r="E1529" i="5"/>
  <c r="V1530" i="5"/>
  <c r="E1530" i="5"/>
  <c r="V1531" i="5"/>
  <c r="E1531" i="5"/>
  <c r="X1531" i="5" s="1"/>
  <c r="V1532" i="5"/>
  <c r="E1532" i="5"/>
  <c r="V1533" i="5"/>
  <c r="E1533" i="5"/>
  <c r="V1534" i="5"/>
  <c r="E1534" i="5"/>
  <c r="V1535" i="5"/>
  <c r="E1535" i="5"/>
  <c r="V1536" i="5"/>
  <c r="E1536" i="5"/>
  <c r="V1537" i="5"/>
  <c r="E1537" i="5"/>
  <c r="V1538" i="5"/>
  <c r="E1538" i="5"/>
  <c r="V1539" i="5"/>
  <c r="E1539" i="5"/>
  <c r="X1539" i="5" s="1"/>
  <c r="V1540" i="5"/>
  <c r="E1540" i="5"/>
  <c r="V1541" i="5"/>
  <c r="E1541" i="5"/>
  <c r="V1542" i="5"/>
  <c r="E1542" i="5"/>
  <c r="V1543" i="5"/>
  <c r="E1543" i="5"/>
  <c r="V1544" i="5"/>
  <c r="E1544" i="5"/>
  <c r="V1545" i="5"/>
  <c r="E1545" i="5"/>
  <c r="V1546" i="5"/>
  <c r="E1546" i="5"/>
  <c r="V1547" i="5"/>
  <c r="E1547" i="5"/>
  <c r="X1547" i="5" s="1"/>
  <c r="V1548" i="5"/>
  <c r="E1548" i="5"/>
  <c r="V1549" i="5"/>
  <c r="E1549" i="5"/>
  <c r="V1550" i="5"/>
  <c r="E1550" i="5"/>
  <c r="V1551" i="5"/>
  <c r="E1551" i="5"/>
  <c r="X1551" i="5" s="1"/>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X1564" i="5" s="1"/>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X1579" i="5" s="1"/>
  <c r="V1580" i="5"/>
  <c r="E1580" i="5"/>
  <c r="X1580" i="5" s="1"/>
  <c r="V1581" i="5"/>
  <c r="E1581" i="5"/>
  <c r="V1582" i="5"/>
  <c r="E1582" i="5"/>
  <c r="V1583" i="5"/>
  <c r="E1583" i="5"/>
  <c r="V1584" i="5"/>
  <c r="E1584" i="5"/>
  <c r="X1584" i="5" s="1"/>
  <c r="V1585" i="5"/>
  <c r="E1585" i="5"/>
  <c r="V1586" i="5"/>
  <c r="E1586" i="5"/>
  <c r="V1587" i="5"/>
  <c r="E1587" i="5"/>
  <c r="X1587" i="5" s="1"/>
  <c r="V1588" i="5"/>
  <c r="E1588" i="5"/>
  <c r="V1589" i="5"/>
  <c r="E1589" i="5"/>
  <c r="V1590" i="5"/>
  <c r="E1590" i="5"/>
  <c r="V1591" i="5"/>
  <c r="E1591" i="5"/>
  <c r="X1591" i="5" s="1"/>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X1603" i="5" s="1"/>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X1615" i="5" s="1"/>
  <c r="V1616" i="5"/>
  <c r="E1616" i="5"/>
  <c r="V1617" i="5"/>
  <c r="E1617" i="5"/>
  <c r="V1618" i="5"/>
  <c r="E1618" i="5"/>
  <c r="V1619" i="5"/>
  <c r="E1619" i="5"/>
  <c r="X1619" i="5" s="1"/>
  <c r="V1620" i="5"/>
  <c r="E1620" i="5"/>
  <c r="X1620" i="5" s="1"/>
  <c r="V1621" i="5"/>
  <c r="E1621" i="5"/>
  <c r="V1622" i="5"/>
  <c r="E1622" i="5"/>
  <c r="V1623" i="5"/>
  <c r="E1623" i="5"/>
  <c r="V1624" i="5"/>
  <c r="E1624" i="5"/>
  <c r="V1625" i="5"/>
  <c r="E1625" i="5"/>
  <c r="V1626" i="5"/>
  <c r="E1626" i="5"/>
  <c r="V1627" i="5"/>
  <c r="E1627" i="5"/>
  <c r="V1628" i="5"/>
  <c r="E1628" i="5"/>
  <c r="X1628" i="5" s="1"/>
  <c r="V1629" i="5"/>
  <c r="E1629" i="5"/>
  <c r="V1630" i="5"/>
  <c r="E1630" i="5"/>
  <c r="V1631" i="5"/>
  <c r="E1631" i="5"/>
  <c r="V1632" i="5"/>
  <c r="E1632" i="5"/>
  <c r="X1632" i="5" s="1"/>
  <c r="V1633" i="5"/>
  <c r="E1633" i="5"/>
  <c r="V1634" i="5"/>
  <c r="E1634" i="5"/>
  <c r="V1635" i="5"/>
  <c r="E1635" i="5"/>
  <c r="X1635" i="5" s="1"/>
  <c r="V1636" i="5"/>
  <c r="E1636" i="5"/>
  <c r="X1636" i="5" s="1"/>
  <c r="V1637" i="5"/>
  <c r="E1637" i="5"/>
  <c r="V1638" i="5"/>
  <c r="E1638" i="5"/>
  <c r="V1639" i="5"/>
  <c r="E1639" i="5"/>
  <c r="V1640" i="5"/>
  <c r="E1640" i="5"/>
  <c r="X1640" i="5" s="1"/>
  <c r="V1641" i="5"/>
  <c r="E1641" i="5"/>
  <c r="V1642" i="5"/>
  <c r="E1642" i="5"/>
  <c r="V1643" i="5"/>
  <c r="E1643" i="5"/>
  <c r="V1644" i="5"/>
  <c r="E1644" i="5"/>
  <c r="X1644" i="5" s="1"/>
  <c r="V1645" i="5"/>
  <c r="E1645" i="5"/>
  <c r="V1646" i="5"/>
  <c r="E1646" i="5"/>
  <c r="V1647" i="5"/>
  <c r="E1647" i="5"/>
  <c r="V1648" i="5"/>
  <c r="E1648" i="5"/>
  <c r="X1648" i="5" s="1"/>
  <c r="V1649" i="5"/>
  <c r="E1649" i="5"/>
  <c r="V1650" i="5"/>
  <c r="E1650" i="5"/>
  <c r="V1651" i="5"/>
  <c r="E1651" i="5"/>
  <c r="V1652" i="5"/>
  <c r="E1652" i="5"/>
  <c r="V1653" i="5"/>
  <c r="E1653" i="5"/>
  <c r="V1654" i="5"/>
  <c r="E1654" i="5"/>
  <c r="V1655" i="5"/>
  <c r="E1655" i="5"/>
  <c r="V1656" i="5"/>
  <c r="E1656" i="5"/>
  <c r="X1656" i="5" s="1"/>
  <c r="V1657" i="5"/>
  <c r="E1657" i="5"/>
  <c r="V1658" i="5"/>
  <c r="E1658" i="5"/>
  <c r="V1659" i="5"/>
  <c r="E1659" i="5"/>
  <c r="X1659" i="5" s="1"/>
  <c r="V1660" i="5"/>
  <c r="E1660" i="5"/>
  <c r="X1660" i="5" s="1"/>
  <c r="V1661" i="5"/>
  <c r="E1661" i="5"/>
  <c r="V1662" i="5"/>
  <c r="E1662" i="5"/>
  <c r="V1663" i="5"/>
  <c r="E1663" i="5"/>
  <c r="X1663" i="5" s="1"/>
  <c r="V1664" i="5"/>
  <c r="E1664" i="5"/>
  <c r="X1664" i="5" s="1"/>
  <c r="V1665" i="5"/>
  <c r="E1665" i="5"/>
  <c r="V1666" i="5"/>
  <c r="E1666" i="5"/>
  <c r="V1667" i="5"/>
  <c r="E1667" i="5"/>
  <c r="X1667" i="5" s="1"/>
  <c r="V1668" i="5"/>
  <c r="E1668" i="5"/>
  <c r="V1669" i="5"/>
  <c r="E1669" i="5"/>
  <c r="V1670" i="5"/>
  <c r="E1670" i="5"/>
  <c r="V1671" i="5"/>
  <c r="E1671" i="5"/>
  <c r="V1672" i="5"/>
  <c r="E1672" i="5"/>
  <c r="X1672" i="5" s="1"/>
  <c r="V1673" i="5"/>
  <c r="E1673" i="5"/>
  <c r="V1674" i="5"/>
  <c r="E1674" i="5"/>
  <c r="V1675" i="5"/>
  <c r="E1675" i="5"/>
  <c r="X1675" i="5" s="1"/>
  <c r="V1676" i="5"/>
  <c r="E1676" i="5"/>
  <c r="X1676" i="5" s="1"/>
  <c r="V1677" i="5"/>
  <c r="E1677" i="5"/>
  <c r="V1678" i="5"/>
  <c r="E1678" i="5"/>
  <c r="V1679" i="5"/>
  <c r="E1679" i="5"/>
  <c r="V1680" i="5"/>
  <c r="E1680" i="5"/>
  <c r="X1680" i="5" s="1"/>
  <c r="V1681" i="5"/>
  <c r="E1681" i="5"/>
  <c r="V1682" i="5"/>
  <c r="E1682" i="5"/>
  <c r="V1683" i="5"/>
  <c r="E1683" i="5"/>
  <c r="V1684" i="5"/>
  <c r="E1684" i="5"/>
  <c r="V1685" i="5"/>
  <c r="E1685" i="5"/>
  <c r="V1686" i="5"/>
  <c r="E1686" i="5"/>
  <c r="V1687" i="5"/>
  <c r="E1687" i="5"/>
  <c r="V1688" i="5"/>
  <c r="E1688" i="5"/>
  <c r="V1689" i="5"/>
  <c r="E1689" i="5"/>
  <c r="V1690" i="5"/>
  <c r="E1690" i="5"/>
  <c r="V1691" i="5"/>
  <c r="E1691" i="5"/>
  <c r="X1691" i="5" s="1"/>
  <c r="V1692" i="5"/>
  <c r="E1692" i="5"/>
  <c r="X1692" i="5" s="1"/>
  <c r="V1693" i="5"/>
  <c r="E1693" i="5"/>
  <c r="V1694" i="5"/>
  <c r="E1694" i="5"/>
  <c r="V1695" i="5"/>
  <c r="E1695" i="5"/>
  <c r="V1696" i="5"/>
  <c r="E1696" i="5"/>
  <c r="X1696" i="5" s="1"/>
  <c r="V1697" i="5"/>
  <c r="E1697" i="5"/>
  <c r="V1698" i="5"/>
  <c r="E1698" i="5"/>
  <c r="V1699" i="5"/>
  <c r="E1699" i="5"/>
  <c r="V1700" i="5"/>
  <c r="E1700" i="5"/>
  <c r="X1700" i="5" s="1"/>
  <c r="V1701" i="5"/>
  <c r="E1701" i="5"/>
  <c r="V1702" i="5"/>
  <c r="E1702" i="5"/>
  <c r="V1703" i="5"/>
  <c r="E1703" i="5"/>
  <c r="V1704" i="5"/>
  <c r="E1704" i="5"/>
  <c r="X1704" i="5" s="1"/>
  <c r="V1705" i="5"/>
  <c r="E1705" i="5"/>
  <c r="V1706" i="5"/>
  <c r="E1706" i="5"/>
  <c r="V1707" i="5"/>
  <c r="E1707" i="5"/>
  <c r="X1707" i="5" s="1"/>
  <c r="V1708" i="5"/>
  <c r="E1708" i="5"/>
  <c r="X1708" i="5" s="1"/>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X1720" i="5" s="1"/>
  <c r="V1721" i="5"/>
  <c r="E1721" i="5"/>
  <c r="V1722" i="5"/>
  <c r="E1722" i="5"/>
  <c r="V1723" i="5"/>
  <c r="E1723" i="5"/>
  <c r="V1724" i="5"/>
  <c r="E1724" i="5"/>
  <c r="V1725" i="5"/>
  <c r="E1725" i="5"/>
  <c r="V1726" i="5"/>
  <c r="E1726" i="5"/>
  <c r="V1727" i="5"/>
  <c r="E1727" i="5"/>
  <c r="X1727" i="5" s="1"/>
  <c r="V1728" i="5"/>
  <c r="E1728" i="5"/>
  <c r="X1728" i="5" s="1"/>
  <c r="V1729" i="5"/>
  <c r="E1729" i="5"/>
  <c r="V1730" i="5"/>
  <c r="E1730" i="5"/>
  <c r="V1731" i="5"/>
  <c r="E1731" i="5"/>
  <c r="V1732" i="5"/>
  <c r="E1732" i="5"/>
  <c r="X1732" i="5" s="1"/>
  <c r="V1733" i="5"/>
  <c r="E1733" i="5"/>
  <c r="V1734" i="5"/>
  <c r="E1734" i="5"/>
  <c r="V1735" i="5"/>
  <c r="E1735" i="5"/>
  <c r="X1735" i="5" s="1"/>
  <c r="V1736" i="5"/>
  <c r="E1736" i="5"/>
  <c r="X1736" i="5" s="1"/>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X1748" i="5" s="1"/>
  <c r="V1749" i="5"/>
  <c r="E1749" i="5"/>
  <c r="V1750" i="5"/>
  <c r="E1750" i="5"/>
  <c r="V1751" i="5"/>
  <c r="E1751" i="5"/>
  <c r="X1751" i="5" s="1"/>
  <c r="V1752" i="5"/>
  <c r="E1752" i="5"/>
  <c r="X1752" i="5" s="1"/>
  <c r="V1753" i="5"/>
  <c r="E1753" i="5"/>
  <c r="V1754" i="5"/>
  <c r="E1754" i="5"/>
  <c r="V1755" i="5"/>
  <c r="E1755" i="5"/>
  <c r="V1756" i="5"/>
  <c r="E1756" i="5"/>
  <c r="X1756" i="5" s="1"/>
  <c r="V1757" i="5"/>
  <c r="E1757" i="5"/>
  <c r="V1758" i="5"/>
  <c r="E1758" i="5"/>
  <c r="V1759" i="5"/>
  <c r="E1759" i="5"/>
  <c r="V1760" i="5"/>
  <c r="E1760" i="5"/>
  <c r="X1760" i="5" s="1"/>
  <c r="V1761" i="5"/>
  <c r="E1761" i="5"/>
  <c r="V1762" i="5"/>
  <c r="E1762" i="5"/>
  <c r="V1763" i="5"/>
  <c r="E1763" i="5"/>
  <c r="V1764" i="5"/>
  <c r="E1764" i="5"/>
  <c r="X1764" i="5" s="1"/>
  <c r="V1765" i="5"/>
  <c r="E1765" i="5"/>
  <c r="V1766" i="5"/>
  <c r="E1766" i="5"/>
  <c r="V1767" i="5"/>
  <c r="E1767" i="5"/>
  <c r="V1768" i="5"/>
  <c r="E1768" i="5"/>
  <c r="X1768" i="5" s="1"/>
  <c r="V1769" i="5"/>
  <c r="E1769" i="5"/>
  <c r="V1770" i="5"/>
  <c r="E1770" i="5"/>
  <c r="V1771" i="5"/>
  <c r="E1771" i="5"/>
  <c r="X1771" i="5" s="1"/>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X1783" i="5" s="1"/>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X1800" i="5" s="1"/>
  <c r="V1801" i="5"/>
  <c r="E1801" i="5"/>
  <c r="V1802" i="5"/>
  <c r="E1802" i="5"/>
  <c r="V1803" i="5"/>
  <c r="E1803" i="5"/>
  <c r="V1804" i="5"/>
  <c r="E1804" i="5"/>
  <c r="V1805" i="5"/>
  <c r="E1805" i="5"/>
  <c r="V1806" i="5"/>
  <c r="E1806" i="5"/>
  <c r="V1807" i="5"/>
  <c r="E1807" i="5"/>
  <c r="V1808" i="5"/>
  <c r="E1808" i="5"/>
  <c r="X1808" i="5" s="1"/>
  <c r="V1809" i="5"/>
  <c r="E1809" i="5"/>
  <c r="V1810" i="5"/>
  <c r="E1810" i="5"/>
  <c r="V1811" i="5"/>
  <c r="E1811" i="5"/>
  <c r="X1811" i="5" s="1"/>
  <c r="V1812" i="5"/>
  <c r="E1812" i="5"/>
  <c r="X1812" i="5" s="1"/>
  <c r="V1813" i="5"/>
  <c r="E1813" i="5"/>
  <c r="V1814" i="5"/>
  <c r="E1814" i="5"/>
  <c r="V1815" i="5"/>
  <c r="E1815" i="5"/>
  <c r="X1815" i="5" s="1"/>
  <c r="V1816" i="5"/>
  <c r="E1816" i="5"/>
  <c r="X1816" i="5" s="1"/>
  <c r="V1817" i="5"/>
  <c r="E1817" i="5"/>
  <c r="V1818" i="5"/>
  <c r="E1818" i="5"/>
  <c r="V1819" i="5"/>
  <c r="E1819" i="5"/>
  <c r="V1820" i="5"/>
  <c r="E1820" i="5"/>
  <c r="X1820" i="5" s="1"/>
  <c r="V1821" i="5"/>
  <c r="E1821" i="5"/>
  <c r="V1822" i="5"/>
  <c r="E1822" i="5"/>
  <c r="V1823" i="5"/>
  <c r="E1823" i="5"/>
  <c r="X1823" i="5" s="1"/>
  <c r="V1824" i="5"/>
  <c r="E1824" i="5"/>
  <c r="X1824" i="5" s="1"/>
  <c r="V1825" i="5"/>
  <c r="E1825" i="5"/>
  <c r="V1826" i="5"/>
  <c r="E1826" i="5"/>
  <c r="V1827" i="5"/>
  <c r="E1827" i="5"/>
  <c r="X1827" i="5" s="1"/>
  <c r="V1828" i="5"/>
  <c r="E1828" i="5"/>
  <c r="X1828" i="5" s="1"/>
  <c r="V1829" i="5"/>
  <c r="E1829" i="5"/>
  <c r="V1830" i="5"/>
  <c r="E1830" i="5"/>
  <c r="V1831" i="5"/>
  <c r="E1831" i="5"/>
  <c r="V1832" i="5"/>
  <c r="E1832" i="5"/>
  <c r="V1833" i="5"/>
  <c r="E1833" i="5"/>
  <c r="V1834" i="5"/>
  <c r="E1834" i="5"/>
  <c r="V1835" i="5"/>
  <c r="E1835" i="5"/>
  <c r="V1836" i="5"/>
  <c r="E1836" i="5"/>
  <c r="X1836" i="5" s="1"/>
  <c r="V1837" i="5"/>
  <c r="E1837" i="5"/>
  <c r="V1838" i="5"/>
  <c r="E1838" i="5"/>
  <c r="V1839" i="5"/>
  <c r="E1839" i="5"/>
  <c r="V1840" i="5"/>
  <c r="E1840" i="5"/>
  <c r="X1840" i="5" s="1"/>
  <c r="V1841" i="5"/>
  <c r="E1841" i="5"/>
  <c r="V1842" i="5"/>
  <c r="E1842" i="5"/>
  <c r="V1843" i="5"/>
  <c r="E1843" i="5"/>
  <c r="V1844" i="5"/>
  <c r="E1844" i="5"/>
  <c r="X1844" i="5" s="1"/>
  <c r="V1845" i="5"/>
  <c r="E1845" i="5"/>
  <c r="V1846" i="5"/>
  <c r="E1846" i="5"/>
  <c r="V1847" i="5"/>
  <c r="E1847" i="5"/>
  <c r="X1847" i="5" s="1"/>
  <c r="V1848" i="5"/>
  <c r="E1848" i="5"/>
  <c r="X1848" i="5" s="1"/>
  <c r="V1849" i="5"/>
  <c r="E1849" i="5"/>
  <c r="V1850" i="5"/>
  <c r="E1850" i="5"/>
  <c r="V1851" i="5"/>
  <c r="E1851" i="5"/>
  <c r="X1851" i="5" s="1"/>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X1863" i="5" s="1"/>
  <c r="V1864" i="5"/>
  <c r="E1864" i="5"/>
  <c r="V1865" i="5"/>
  <c r="E1865" i="5"/>
  <c r="V1866" i="5"/>
  <c r="E1866" i="5"/>
  <c r="V1867" i="5"/>
  <c r="E1867" i="5"/>
  <c r="X1867" i="5" s="1"/>
  <c r="V1868" i="5"/>
  <c r="E1868" i="5"/>
  <c r="X1868" i="5" s="1"/>
  <c r="V1869" i="5"/>
  <c r="E1869" i="5"/>
  <c r="V1870" i="5"/>
  <c r="E1870" i="5"/>
  <c r="V1871" i="5"/>
  <c r="E1871" i="5"/>
  <c r="X1871" i="5" s="1"/>
  <c r="V1872" i="5"/>
  <c r="E1872" i="5"/>
  <c r="X1872" i="5" s="1"/>
  <c r="V1873" i="5"/>
  <c r="E1873" i="5"/>
  <c r="V1874" i="5"/>
  <c r="E1874" i="5"/>
  <c r="V1875" i="5"/>
  <c r="E1875" i="5"/>
  <c r="V1876" i="5"/>
  <c r="E1876" i="5"/>
  <c r="X1876" i="5" s="1"/>
  <c r="V1877" i="5"/>
  <c r="E1877" i="5"/>
  <c r="V1878" i="5"/>
  <c r="E1878" i="5"/>
  <c r="V1879" i="5"/>
  <c r="E1879" i="5"/>
  <c r="V1880" i="5"/>
  <c r="E1880" i="5"/>
  <c r="X1880" i="5" s="1"/>
  <c r="V1881" i="5"/>
  <c r="E1881" i="5"/>
  <c r="V1882" i="5"/>
  <c r="E1882" i="5"/>
  <c r="V1883" i="5"/>
  <c r="E1883" i="5"/>
  <c r="X1883" i="5" s="1"/>
  <c r="V1884" i="5"/>
  <c r="E1884" i="5"/>
  <c r="X1884" i="5" s="1"/>
  <c r="V1885" i="5"/>
  <c r="E1885" i="5"/>
  <c r="V1886" i="5"/>
  <c r="E1886" i="5"/>
  <c r="V1887" i="5"/>
  <c r="E1887" i="5"/>
  <c r="X1887" i="5" s="1"/>
  <c r="V1888" i="5"/>
  <c r="E1888" i="5"/>
  <c r="V1889" i="5"/>
  <c r="E1889" i="5"/>
  <c r="V1890" i="5"/>
  <c r="E1890" i="5"/>
  <c r="V1891" i="5"/>
  <c r="E1891" i="5"/>
  <c r="V1892" i="5"/>
  <c r="E1892" i="5"/>
  <c r="X1892" i="5" s="1"/>
  <c r="V1893" i="5"/>
  <c r="E1893" i="5"/>
  <c r="V1894" i="5"/>
  <c r="E1894" i="5"/>
  <c r="V1895" i="5"/>
  <c r="E1895" i="5"/>
  <c r="X1895" i="5" s="1"/>
  <c r="V1896" i="5"/>
  <c r="E1896" i="5"/>
  <c r="V1897" i="5"/>
  <c r="E1897" i="5"/>
  <c r="V1898" i="5"/>
  <c r="E1898" i="5"/>
  <c r="V1899" i="5"/>
  <c r="E1899" i="5"/>
  <c r="X1899" i="5" s="1"/>
  <c r="V1900" i="5"/>
  <c r="E1900" i="5"/>
  <c r="X1900" i="5" s="1"/>
  <c r="V1901" i="5"/>
  <c r="E1901" i="5"/>
  <c r="V1902" i="5"/>
  <c r="E1902" i="5"/>
  <c r="V1903" i="5"/>
  <c r="E1903" i="5"/>
  <c r="V1904" i="5"/>
  <c r="E1904" i="5"/>
  <c r="V1905" i="5"/>
  <c r="E1905" i="5"/>
  <c r="V1906" i="5"/>
  <c r="E1906" i="5"/>
  <c r="V1907" i="5"/>
  <c r="E1907" i="5"/>
  <c r="X1907" i="5" s="1"/>
  <c r="V1908" i="5"/>
  <c r="E1908" i="5"/>
  <c r="X1908" i="5" s="1"/>
  <c r="V1909" i="5"/>
  <c r="E1909" i="5"/>
  <c r="V1910" i="5"/>
  <c r="E1910" i="5"/>
  <c r="V1911" i="5"/>
  <c r="E1911" i="5"/>
  <c r="V1912" i="5"/>
  <c r="E1912" i="5"/>
  <c r="X1912" i="5" s="1"/>
  <c r="V1913" i="5"/>
  <c r="E1913" i="5"/>
  <c r="V1914" i="5"/>
  <c r="E1914" i="5"/>
  <c r="V1915" i="5"/>
  <c r="E1915" i="5"/>
  <c r="X1915" i="5" s="1"/>
  <c r="V1916" i="5"/>
  <c r="E1916" i="5"/>
  <c r="X1916" i="5" s="1"/>
  <c r="V1917" i="5"/>
  <c r="E1917" i="5"/>
  <c r="V1918" i="5"/>
  <c r="E1918" i="5"/>
  <c r="V1919" i="5"/>
  <c r="E1919" i="5"/>
  <c r="V1920" i="5"/>
  <c r="E1920" i="5"/>
  <c r="X1920" i="5" s="1"/>
  <c r="V1921" i="5"/>
  <c r="E1921" i="5"/>
  <c r="V1922" i="5"/>
  <c r="E1922" i="5"/>
  <c r="V1923" i="5"/>
  <c r="E1923" i="5"/>
  <c r="X1923" i="5" s="1"/>
  <c r="V1924" i="5"/>
  <c r="E1924" i="5"/>
  <c r="X1924" i="5" s="1"/>
  <c r="V1925" i="5"/>
  <c r="E1925" i="5"/>
  <c r="V1926" i="5"/>
  <c r="E1926" i="5"/>
  <c r="V1927" i="5"/>
  <c r="E1927" i="5"/>
  <c r="X1927" i="5" s="1"/>
  <c r="V1928" i="5"/>
  <c r="E1928" i="5"/>
  <c r="X1928" i="5" s="1"/>
  <c r="V1929" i="5"/>
  <c r="E1929" i="5"/>
  <c r="V1930" i="5"/>
  <c r="E1930" i="5"/>
  <c r="V1931" i="5"/>
  <c r="E1931" i="5"/>
  <c r="X1931" i="5" s="1"/>
  <c r="V1932" i="5"/>
  <c r="E1932" i="5"/>
  <c r="X1932" i="5" s="1"/>
  <c r="V1933" i="5"/>
  <c r="E1933" i="5"/>
  <c r="V1934" i="5"/>
  <c r="E1934" i="5"/>
  <c r="V1935" i="5"/>
  <c r="E1935" i="5"/>
  <c r="X1935" i="5" s="1"/>
  <c r="V1936" i="5"/>
  <c r="E1936" i="5"/>
  <c r="X1936" i="5" s="1"/>
  <c r="V1937" i="5"/>
  <c r="E1937" i="5"/>
  <c r="V1938" i="5"/>
  <c r="E1938" i="5"/>
  <c r="V1939" i="5"/>
  <c r="E1939" i="5"/>
  <c r="X1939" i="5" s="1"/>
  <c r="V1940" i="5"/>
  <c r="E1940" i="5"/>
  <c r="V1941" i="5"/>
  <c r="E1941" i="5"/>
  <c r="V1942" i="5"/>
  <c r="E1942" i="5"/>
  <c r="V1943" i="5"/>
  <c r="E1943" i="5"/>
  <c r="X1943" i="5" s="1"/>
  <c r="V1944" i="5"/>
  <c r="E1944" i="5"/>
  <c r="X1944" i="5" s="1"/>
  <c r="V1945" i="5"/>
  <c r="E1945" i="5"/>
  <c r="V1946" i="5"/>
  <c r="E1946" i="5"/>
  <c r="V1947" i="5"/>
  <c r="E1947" i="5"/>
  <c r="X1947" i="5" s="1"/>
  <c r="V1948" i="5"/>
  <c r="E1948" i="5"/>
  <c r="X1948" i="5" s="1"/>
  <c r="V1949" i="5"/>
  <c r="E1949" i="5"/>
  <c r="V1950" i="5"/>
  <c r="E1950" i="5"/>
  <c r="V1951" i="5"/>
  <c r="E1951" i="5"/>
  <c r="V1952" i="5"/>
  <c r="E1952" i="5"/>
  <c r="V1953" i="5"/>
  <c r="E1953" i="5"/>
  <c r="V1954" i="5"/>
  <c r="E1954" i="5"/>
  <c r="V1955" i="5"/>
  <c r="E1955" i="5"/>
  <c r="V1956" i="5"/>
  <c r="E1956" i="5"/>
  <c r="X1956" i="5" s="1"/>
  <c r="V1957" i="5"/>
  <c r="E1957" i="5"/>
  <c r="V1958" i="5"/>
  <c r="E1958" i="5"/>
  <c r="V1959" i="5"/>
  <c r="E1959" i="5"/>
  <c r="X1959" i="5" s="1"/>
  <c r="V1960" i="5"/>
  <c r="E1960" i="5"/>
  <c r="X1960" i="5" s="1"/>
  <c r="V1961" i="5"/>
  <c r="E1961" i="5"/>
  <c r="V1962" i="5"/>
  <c r="E1962" i="5"/>
  <c r="V1963" i="5"/>
  <c r="E1963" i="5"/>
  <c r="X1963" i="5" s="1"/>
  <c r="V1964" i="5"/>
  <c r="E1964" i="5"/>
  <c r="X1964" i="5" s="1"/>
  <c r="V1965" i="5"/>
  <c r="E1965" i="5"/>
  <c r="V1966" i="5"/>
  <c r="E1966" i="5"/>
  <c r="V1967" i="5"/>
  <c r="E1967" i="5"/>
  <c r="X1967" i="5" s="1"/>
  <c r="V1968" i="5"/>
  <c r="E1968" i="5"/>
  <c r="X1968" i="5" s="1"/>
  <c r="V1969" i="5"/>
  <c r="E1969" i="5"/>
  <c r="V1970" i="5"/>
  <c r="E1970" i="5"/>
  <c r="V1971" i="5"/>
  <c r="E1971" i="5"/>
  <c r="V1972" i="5"/>
  <c r="E1972" i="5"/>
  <c r="X1972" i="5" s="1"/>
  <c r="V1973" i="5"/>
  <c r="E1973" i="5"/>
  <c r="V1974" i="5"/>
  <c r="E1974" i="5"/>
  <c r="V1975" i="5"/>
  <c r="E1975" i="5"/>
  <c r="X1975" i="5" s="1"/>
  <c r="V1976" i="5"/>
  <c r="E1976" i="5"/>
  <c r="X1976" i="5" s="1"/>
  <c r="V1977" i="5"/>
  <c r="E1977" i="5"/>
  <c r="V1978" i="5"/>
  <c r="E1978" i="5"/>
  <c r="V1979" i="5"/>
  <c r="E1979" i="5"/>
  <c r="X1979" i="5" s="1"/>
  <c r="V1980" i="5"/>
  <c r="E1980" i="5"/>
  <c r="X1980" i="5" s="1"/>
  <c r="V1981" i="5"/>
  <c r="E1981" i="5"/>
  <c r="V1982" i="5"/>
  <c r="E1982" i="5"/>
  <c r="V1983" i="5"/>
  <c r="E1983" i="5"/>
  <c r="X1983" i="5" s="1"/>
  <c r="V1984" i="5"/>
  <c r="E1984" i="5"/>
  <c r="X1984" i="5" s="1"/>
  <c r="V1985" i="5"/>
  <c r="E1985" i="5"/>
  <c r="V1986" i="5"/>
  <c r="E1986" i="5"/>
  <c r="V1987" i="5"/>
  <c r="E1987" i="5"/>
  <c r="X1987" i="5" s="1"/>
  <c r="V1988" i="5"/>
  <c r="E1988" i="5"/>
  <c r="X1988" i="5" s="1"/>
  <c r="V1989" i="5"/>
  <c r="E1989" i="5"/>
  <c r="V1990" i="5"/>
  <c r="E1990" i="5"/>
  <c r="V1991" i="5"/>
  <c r="E1991" i="5"/>
  <c r="X1991" i="5" s="1"/>
  <c r="V1992" i="5"/>
  <c r="E1992" i="5"/>
  <c r="X1992" i="5" s="1"/>
  <c r="V1993" i="5"/>
  <c r="E1993" i="5"/>
  <c r="V1994" i="5"/>
  <c r="E1994" i="5"/>
  <c r="V1995" i="5"/>
  <c r="E1995" i="5"/>
  <c r="X1995" i="5" s="1"/>
  <c r="V1996" i="5"/>
  <c r="E1996" i="5"/>
  <c r="X1996" i="5" s="1"/>
  <c r="V1997" i="5"/>
  <c r="E1997" i="5"/>
  <c r="V1998" i="5"/>
  <c r="E1998" i="5"/>
  <c r="V1999" i="5"/>
  <c r="E1999" i="5"/>
  <c r="X1999" i="5" s="1"/>
  <c r="V2000" i="5"/>
  <c r="E2000" i="5"/>
  <c r="X2000" i="5" s="1"/>
  <c r="V2001" i="5"/>
  <c r="E2001" i="5"/>
  <c r="V2002" i="5"/>
  <c r="E2002" i="5"/>
  <c r="V2003" i="5"/>
  <c r="E2003" i="5"/>
  <c r="X2003" i="5" s="1"/>
  <c r="V2004" i="5"/>
  <c r="E2004" i="5"/>
  <c r="X2004" i="5" s="1"/>
  <c r="V2005" i="5"/>
  <c r="E2005" i="5"/>
  <c r="V2006" i="5"/>
  <c r="E2006" i="5"/>
  <c r="V2007" i="5"/>
  <c r="E2007" i="5"/>
  <c r="X2007" i="5" s="1"/>
  <c r="V2008" i="5"/>
  <c r="E2008" i="5"/>
  <c r="X2008" i="5" s="1"/>
  <c r="V2009" i="5"/>
  <c r="E2009" i="5"/>
  <c r="V2010" i="5"/>
  <c r="E2010" i="5"/>
  <c r="V2011" i="5"/>
  <c r="E2011" i="5"/>
  <c r="X2011" i="5" s="1"/>
  <c r="V2012" i="5"/>
  <c r="E2012" i="5"/>
  <c r="X2012" i="5" s="1"/>
  <c r="V2013" i="5"/>
  <c r="E2013" i="5"/>
  <c r="V2014" i="5"/>
  <c r="E2014" i="5"/>
  <c r="V2015" i="5"/>
  <c r="E2015" i="5"/>
  <c r="X2015" i="5" s="1"/>
  <c r="V2016" i="5"/>
  <c r="E2016" i="5"/>
  <c r="X2016" i="5" s="1"/>
  <c r="V2017" i="5"/>
  <c r="E2017" i="5"/>
  <c r="V2018" i="5"/>
  <c r="E2018" i="5"/>
  <c r="V2019" i="5"/>
  <c r="E2019" i="5"/>
  <c r="V2020" i="5"/>
  <c r="E2020" i="5"/>
  <c r="X2020" i="5" s="1"/>
  <c r="V2021" i="5"/>
  <c r="E2021" i="5"/>
  <c r="V2022" i="5"/>
  <c r="E2022" i="5"/>
  <c r="V2023" i="5"/>
  <c r="E2023" i="5"/>
  <c r="V2024" i="5"/>
  <c r="E2024" i="5"/>
  <c r="X2024" i="5" s="1"/>
  <c r="V2025" i="5"/>
  <c r="E2025" i="5"/>
  <c r="V2026" i="5"/>
  <c r="E2026" i="5"/>
  <c r="V2027" i="5"/>
  <c r="E2027" i="5"/>
  <c r="X2027" i="5" s="1"/>
  <c r="V2028" i="5"/>
  <c r="E2028" i="5"/>
  <c r="X2028" i="5" s="1"/>
  <c r="V2029" i="5"/>
  <c r="E2029" i="5"/>
  <c r="V2030" i="5"/>
  <c r="E2030" i="5"/>
  <c r="V2031" i="5"/>
  <c r="E2031" i="5"/>
  <c r="X2031" i="5" s="1"/>
  <c r="V2032" i="5"/>
  <c r="E2032" i="5"/>
  <c r="X2032" i="5" s="1"/>
  <c r="V2033" i="5"/>
  <c r="E2033" i="5"/>
  <c r="V2034" i="5"/>
  <c r="E2034" i="5"/>
  <c r="V2035" i="5"/>
  <c r="E2035" i="5"/>
  <c r="V2036" i="5"/>
  <c r="E2036" i="5"/>
  <c r="X2036" i="5" s="1"/>
  <c r="V2037" i="5"/>
  <c r="E2037" i="5"/>
  <c r="V2038" i="5"/>
  <c r="E2038" i="5"/>
  <c r="V2039" i="5"/>
  <c r="E2039" i="5"/>
  <c r="X2039" i="5" s="1"/>
  <c r="V2040" i="5"/>
  <c r="E2040" i="5"/>
  <c r="X2040" i="5" s="1"/>
  <c r="V2041" i="5"/>
  <c r="E2041" i="5"/>
  <c r="V2042" i="5"/>
  <c r="E2042" i="5"/>
  <c r="V2043" i="5"/>
  <c r="E2043" i="5"/>
  <c r="X2043" i="5" s="1"/>
  <c r="V2044" i="5"/>
  <c r="E2044" i="5"/>
  <c r="X2044" i="5" s="1"/>
  <c r="V2045" i="5"/>
  <c r="E2045" i="5"/>
  <c r="V2046" i="5"/>
  <c r="E2046" i="5"/>
  <c r="V2047" i="5"/>
  <c r="E2047" i="5"/>
  <c r="X2047" i="5" s="1"/>
  <c r="V2048" i="5"/>
  <c r="E2048" i="5"/>
  <c r="X2048" i="5" s="1"/>
  <c r="V2049" i="5"/>
  <c r="E2049" i="5"/>
  <c r="V2050" i="5"/>
  <c r="E2050" i="5"/>
  <c r="V2051" i="5"/>
  <c r="E2051" i="5"/>
  <c r="X2051" i="5" s="1"/>
  <c r="V2052" i="5"/>
  <c r="E2052" i="5"/>
  <c r="X2052" i="5" s="1"/>
  <c r="V2053" i="5"/>
  <c r="E2053" i="5"/>
  <c r="V2054" i="5"/>
  <c r="E2054" i="5"/>
  <c r="V2055" i="5"/>
  <c r="E2055" i="5"/>
  <c r="V2056" i="5"/>
  <c r="E2056" i="5"/>
  <c r="X2056" i="5" s="1"/>
  <c r="V2057" i="5"/>
  <c r="E2057" i="5"/>
  <c r="V2058" i="5"/>
  <c r="E2058" i="5"/>
  <c r="V2059" i="5"/>
  <c r="E2059" i="5"/>
  <c r="X2059" i="5" s="1"/>
  <c r="V2060" i="5"/>
  <c r="E2060" i="5"/>
  <c r="V2061" i="5"/>
  <c r="E2061" i="5"/>
  <c r="V2062" i="5"/>
  <c r="E2062" i="5"/>
  <c r="V2063" i="5"/>
  <c r="E2063" i="5"/>
  <c r="X2063" i="5" s="1"/>
  <c r="V2064" i="5"/>
  <c r="E2064" i="5"/>
  <c r="V2065" i="5"/>
  <c r="E2065" i="5"/>
  <c r="V2066" i="5"/>
  <c r="E2066" i="5"/>
  <c r="V2067" i="5"/>
  <c r="E2067" i="5"/>
  <c r="X2067" i="5" s="1"/>
  <c r="V2068" i="5"/>
  <c r="E2068" i="5"/>
  <c r="V2069" i="5"/>
  <c r="E2069" i="5"/>
  <c r="V2070" i="5"/>
  <c r="E2070" i="5"/>
  <c r="V2071" i="5"/>
  <c r="E2071" i="5"/>
  <c r="V2072" i="5"/>
  <c r="E2072" i="5"/>
  <c r="X2072" i="5" s="1"/>
  <c r="V2073" i="5"/>
  <c r="E2073" i="5"/>
  <c r="V2074" i="5"/>
  <c r="E2074" i="5"/>
  <c r="V2075" i="5"/>
  <c r="E2075" i="5"/>
  <c r="X2075" i="5" s="1"/>
  <c r="V2076" i="5"/>
  <c r="E2076" i="5"/>
  <c r="X2076" i="5" s="1"/>
  <c r="V2077" i="5"/>
  <c r="E2077" i="5"/>
  <c r="V2078" i="5"/>
  <c r="E2078" i="5"/>
  <c r="V2079" i="5"/>
  <c r="E2079" i="5"/>
  <c r="X2079" i="5" s="1"/>
  <c r="V2080" i="5"/>
  <c r="E2080" i="5"/>
  <c r="X2080" i="5" s="1"/>
  <c r="V2081" i="5"/>
  <c r="E2081" i="5"/>
  <c r="V2082" i="5"/>
  <c r="E2082" i="5"/>
  <c r="V2083" i="5"/>
  <c r="E2083" i="5"/>
  <c r="X2083" i="5" s="1"/>
  <c r="V2084" i="5"/>
  <c r="E2084" i="5"/>
  <c r="X2084" i="5" s="1"/>
  <c r="V2085" i="5"/>
  <c r="E2085" i="5"/>
  <c r="V2086" i="5"/>
  <c r="E2086" i="5"/>
  <c r="V2087" i="5"/>
  <c r="E2087" i="5"/>
  <c r="X2087" i="5" s="1"/>
  <c r="V2088" i="5"/>
  <c r="E2088" i="5"/>
  <c r="V2089" i="5"/>
  <c r="E2089" i="5"/>
  <c r="V2090" i="5"/>
  <c r="E2090" i="5"/>
  <c r="V2091" i="5"/>
  <c r="E2091" i="5"/>
  <c r="X2091" i="5" s="1"/>
  <c r="V2092" i="5"/>
  <c r="E2092" i="5"/>
  <c r="V2093" i="5"/>
  <c r="E2093" i="5"/>
  <c r="V2094" i="5"/>
  <c r="E2094" i="5"/>
  <c r="V2095" i="5"/>
  <c r="E2095" i="5"/>
  <c r="V2096" i="5"/>
  <c r="E2096" i="5"/>
  <c r="X2096" i="5" s="1"/>
  <c r="V2097" i="5"/>
  <c r="E2097" i="5"/>
  <c r="V2098" i="5"/>
  <c r="E2098" i="5"/>
  <c r="V2099" i="5"/>
  <c r="E2099" i="5"/>
  <c r="V2100" i="5"/>
  <c r="E2100" i="5"/>
  <c r="X2100" i="5" s="1"/>
  <c r="V2101" i="5"/>
  <c r="E2101" i="5"/>
  <c r="V2102" i="5"/>
  <c r="E2102" i="5"/>
  <c r="V2103" i="5"/>
  <c r="E2103" i="5"/>
  <c r="V2104" i="5"/>
  <c r="E2104" i="5"/>
  <c r="X2104" i="5" s="1"/>
  <c r="V2105" i="5"/>
  <c r="E2105" i="5"/>
  <c r="V2106" i="5"/>
  <c r="E2106" i="5"/>
  <c r="V2107" i="5"/>
  <c r="E2107" i="5"/>
  <c r="V2108" i="5"/>
  <c r="E2108" i="5"/>
  <c r="X2108" i="5" s="1"/>
  <c r="V2109" i="5"/>
  <c r="E2109" i="5"/>
  <c r="V2110" i="5"/>
  <c r="E2110" i="5"/>
  <c r="V2111" i="5"/>
  <c r="E2111" i="5"/>
  <c r="V2112" i="5"/>
  <c r="E2112" i="5"/>
  <c r="X2112" i="5" s="1"/>
  <c r="V2113" i="5"/>
  <c r="E2113" i="5"/>
  <c r="V2114" i="5"/>
  <c r="E2114" i="5"/>
  <c r="V2115" i="5"/>
  <c r="E2115" i="5"/>
  <c r="X2115" i="5" s="1"/>
  <c r="V2116" i="5"/>
  <c r="E2116" i="5"/>
  <c r="V2117" i="5"/>
  <c r="E2117" i="5"/>
  <c r="V2118" i="5"/>
  <c r="E2118" i="5"/>
  <c r="V2119" i="5"/>
  <c r="E2119" i="5"/>
  <c r="V2120" i="5"/>
  <c r="E2120" i="5"/>
  <c r="V2121" i="5"/>
  <c r="E2121" i="5"/>
  <c r="V2122" i="5"/>
  <c r="E2122" i="5"/>
  <c r="V2123" i="5"/>
  <c r="E2123" i="5"/>
  <c r="X2123" i="5" s="1"/>
  <c r="V2124" i="5"/>
  <c r="E2124" i="5"/>
  <c r="V2125" i="5"/>
  <c r="E2125" i="5"/>
  <c r="V2126" i="5"/>
  <c r="E2126" i="5"/>
  <c r="V2127" i="5"/>
  <c r="E2127" i="5"/>
  <c r="V2128" i="5"/>
  <c r="E2128" i="5"/>
  <c r="X2128" i="5" s="1"/>
  <c r="V2129" i="5"/>
  <c r="E2129" i="5"/>
  <c r="V2130" i="5"/>
  <c r="E2130" i="5"/>
  <c r="V2131" i="5"/>
  <c r="E2131" i="5"/>
  <c r="V2132" i="5"/>
  <c r="E2132" i="5"/>
  <c r="X2132" i="5" s="1"/>
  <c r="V2133" i="5"/>
  <c r="E2133" i="5"/>
  <c r="V2134" i="5"/>
  <c r="E2134" i="5"/>
  <c r="V2135" i="5"/>
  <c r="E2135" i="5"/>
  <c r="V2136" i="5"/>
  <c r="E2136" i="5"/>
  <c r="X2136" i="5" s="1"/>
  <c r="V2137" i="5"/>
  <c r="E2137" i="5"/>
  <c r="V2138" i="5"/>
  <c r="E2138" i="5"/>
  <c r="V2139" i="5"/>
  <c r="E2139" i="5"/>
  <c r="V2140" i="5"/>
  <c r="E2140" i="5"/>
  <c r="V2141" i="5"/>
  <c r="E2141" i="5"/>
  <c r="V2142" i="5"/>
  <c r="E2142" i="5"/>
  <c r="V2143" i="5"/>
  <c r="E2143" i="5"/>
  <c r="V2144" i="5"/>
  <c r="E2144" i="5"/>
  <c r="X2144" i="5" s="1"/>
  <c r="V2145" i="5"/>
  <c r="E2145" i="5"/>
  <c r="V2146" i="5"/>
  <c r="E2146" i="5"/>
  <c r="V2147" i="5"/>
  <c r="E2147" i="5"/>
  <c r="V2148" i="5"/>
  <c r="E2148" i="5"/>
  <c r="X2148" i="5" s="1"/>
  <c r="V2149" i="5"/>
  <c r="E2149" i="5"/>
  <c r="V2150" i="5"/>
  <c r="E2150" i="5"/>
  <c r="V2151" i="5"/>
  <c r="E2151" i="5"/>
  <c r="X2151" i="5" s="1"/>
  <c r="V2152" i="5"/>
  <c r="E2152" i="5"/>
  <c r="X2152" i="5" s="1"/>
  <c r="V2153" i="5"/>
  <c r="E2153" i="5"/>
  <c r="V2154" i="5"/>
  <c r="E2154" i="5"/>
  <c r="V2155" i="5"/>
  <c r="E2155" i="5"/>
  <c r="V2156" i="5"/>
  <c r="E2156" i="5"/>
  <c r="X2156" i="5" s="1"/>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X2168" i="5" s="1"/>
  <c r="V2169" i="5"/>
  <c r="E2169" i="5"/>
  <c r="V2170" i="5"/>
  <c r="E2170" i="5"/>
  <c r="V2171" i="5"/>
  <c r="E2171" i="5"/>
  <c r="V2172" i="5"/>
  <c r="E2172" i="5"/>
  <c r="V2173" i="5"/>
  <c r="E2173" i="5"/>
  <c r="V2174" i="5"/>
  <c r="E2174" i="5"/>
  <c r="V2175" i="5"/>
  <c r="E2175" i="5"/>
  <c r="V2176" i="5"/>
  <c r="E2176" i="5"/>
  <c r="X2176" i="5" s="1"/>
  <c r="V2177" i="5"/>
  <c r="E2177" i="5"/>
  <c r="V2178" i="5"/>
  <c r="E2178" i="5"/>
  <c r="V2179" i="5"/>
  <c r="E2179" i="5"/>
  <c r="X2179" i="5" s="1"/>
  <c r="V2180" i="5"/>
  <c r="E2180" i="5"/>
  <c r="X2180" i="5" s="1"/>
  <c r="V2181" i="5"/>
  <c r="E2181" i="5"/>
  <c r="V2182" i="5"/>
  <c r="E2182" i="5"/>
  <c r="V2183" i="5"/>
  <c r="E2183" i="5"/>
  <c r="V2184" i="5"/>
  <c r="E2184" i="5"/>
  <c r="X2184" i="5" s="1"/>
  <c r="V2185" i="5"/>
  <c r="E2185" i="5"/>
  <c r="V2186" i="5"/>
  <c r="E2186" i="5"/>
  <c r="V2187" i="5"/>
  <c r="E2187" i="5"/>
  <c r="X2187" i="5" s="1"/>
  <c r="V2188" i="5"/>
  <c r="E2188" i="5"/>
  <c r="X2188" i="5" s="1"/>
  <c r="V2189" i="5"/>
  <c r="E2189" i="5"/>
  <c r="V2190" i="5"/>
  <c r="E2190" i="5"/>
  <c r="V2191" i="5"/>
  <c r="E2191" i="5"/>
  <c r="X2191" i="5" s="1"/>
  <c r="V2192" i="5"/>
  <c r="E2192" i="5"/>
  <c r="V2193" i="5"/>
  <c r="E2193" i="5"/>
  <c r="V2194" i="5"/>
  <c r="E2194" i="5"/>
  <c r="V2195" i="5"/>
  <c r="E2195" i="5"/>
  <c r="X2195" i="5" s="1"/>
  <c r="V2196" i="5"/>
  <c r="E2196" i="5"/>
  <c r="X2196" i="5" s="1"/>
  <c r="V2197" i="5"/>
  <c r="E2197" i="5"/>
  <c r="V2198" i="5"/>
  <c r="E2198" i="5"/>
  <c r="V2199" i="5"/>
  <c r="E2199" i="5"/>
  <c r="V2200" i="5"/>
  <c r="E2200" i="5"/>
  <c r="V2201" i="5"/>
  <c r="E2201" i="5"/>
  <c r="V2202" i="5"/>
  <c r="E2202" i="5"/>
  <c r="V2203" i="5"/>
  <c r="E2203" i="5"/>
  <c r="X2203" i="5" s="1"/>
  <c r="V2204" i="5"/>
  <c r="E2204" i="5"/>
  <c r="X2204" i="5" s="1"/>
  <c r="V2205" i="5"/>
  <c r="E2205" i="5"/>
  <c r="V2206" i="5"/>
  <c r="E2206" i="5"/>
  <c r="V2207" i="5"/>
  <c r="E2207" i="5"/>
  <c r="V2208" i="5"/>
  <c r="E2208" i="5"/>
  <c r="V2209" i="5"/>
  <c r="E2209" i="5"/>
  <c r="V2210" i="5"/>
  <c r="E2210" i="5"/>
  <c r="V2211" i="5"/>
  <c r="E2211" i="5"/>
  <c r="V2212" i="5"/>
  <c r="E2212" i="5"/>
  <c r="X2212" i="5" s="1"/>
  <c r="V2213" i="5"/>
  <c r="E2213" i="5"/>
  <c r="V2214" i="5"/>
  <c r="E2214" i="5"/>
  <c r="V2215" i="5"/>
  <c r="E2215" i="5"/>
  <c r="X2215" i="5" s="1"/>
  <c r="V2216" i="5"/>
  <c r="E2216" i="5"/>
  <c r="V2217" i="5"/>
  <c r="E2217" i="5"/>
  <c r="V2218" i="5"/>
  <c r="E2218" i="5"/>
  <c r="V2219" i="5"/>
  <c r="E2219" i="5"/>
  <c r="V2220" i="5"/>
  <c r="E2220" i="5"/>
  <c r="X2220" i="5" s="1"/>
  <c r="V2221" i="5"/>
  <c r="E2221" i="5"/>
  <c r="V2222" i="5"/>
  <c r="E2222" i="5"/>
  <c r="V2223" i="5"/>
  <c r="E2223" i="5"/>
  <c r="X2223" i="5" s="1"/>
  <c r="V2224" i="5"/>
  <c r="E2224" i="5"/>
  <c r="X2224" i="5" s="1"/>
  <c r="V2225" i="5"/>
  <c r="E2225" i="5"/>
  <c r="V2226" i="5"/>
  <c r="E2226" i="5"/>
  <c r="V2227" i="5"/>
  <c r="E2227" i="5"/>
  <c r="X2227" i="5" s="1"/>
  <c r="V2228" i="5"/>
  <c r="E2228" i="5"/>
  <c r="X2228" i="5" s="1"/>
  <c r="V2229" i="5"/>
  <c r="E2229" i="5"/>
  <c r="V2230" i="5"/>
  <c r="E2230" i="5"/>
  <c r="V2231" i="5"/>
  <c r="E2231" i="5"/>
  <c r="V2232" i="5"/>
  <c r="E2232" i="5"/>
  <c r="X2232" i="5" s="1"/>
  <c r="V2233" i="5"/>
  <c r="E2233" i="5"/>
  <c r="V2234" i="5"/>
  <c r="E2234" i="5"/>
  <c r="V2235" i="5"/>
  <c r="E2235" i="5"/>
  <c r="X2235" i="5" s="1"/>
  <c r="V2236" i="5"/>
  <c r="E2236" i="5"/>
  <c r="V2237" i="5"/>
  <c r="E2237" i="5"/>
  <c r="V2238" i="5"/>
  <c r="E2238" i="5"/>
  <c r="V2239" i="5"/>
  <c r="E2239" i="5"/>
  <c r="X2239" i="5" s="1"/>
  <c r="V2240" i="5"/>
  <c r="E2240" i="5"/>
  <c r="X2240" i="5" s="1"/>
  <c r="V2241" i="5"/>
  <c r="E2241" i="5"/>
  <c r="V2242" i="5"/>
  <c r="E2242" i="5"/>
  <c r="V2243" i="5"/>
  <c r="E2243" i="5"/>
  <c r="V2244" i="5"/>
  <c r="E2244" i="5"/>
  <c r="X2244" i="5" s="1"/>
  <c r="V2245" i="5"/>
  <c r="E2245" i="5"/>
  <c r="V2246" i="5"/>
  <c r="E2246" i="5"/>
  <c r="V2247" i="5"/>
  <c r="E2247" i="5"/>
  <c r="V2248" i="5"/>
  <c r="E2248" i="5"/>
  <c r="X2248" i="5" s="1"/>
  <c r="V2249" i="5"/>
  <c r="E2249" i="5"/>
  <c r="V2250" i="5"/>
  <c r="E2250" i="5"/>
  <c r="V2251" i="5"/>
  <c r="E2251" i="5"/>
  <c r="X2251" i="5" s="1"/>
  <c r="V2252" i="5"/>
  <c r="E2252" i="5"/>
  <c r="X2252" i="5" s="1"/>
  <c r="V2253" i="5"/>
  <c r="E2253" i="5"/>
  <c r="V2254" i="5"/>
  <c r="E2254" i="5"/>
  <c r="V2255" i="5"/>
  <c r="E2255" i="5"/>
  <c r="X2255" i="5" s="1"/>
  <c r="V2256" i="5"/>
  <c r="E2256" i="5"/>
  <c r="X2256" i="5" s="1"/>
  <c r="V2257" i="5"/>
  <c r="E2257" i="5"/>
  <c r="V2258" i="5"/>
  <c r="E2258" i="5"/>
  <c r="V2259" i="5"/>
  <c r="E2259" i="5"/>
  <c r="V2260" i="5"/>
  <c r="E2260" i="5"/>
  <c r="X2260" i="5" s="1"/>
  <c r="V2261" i="5"/>
  <c r="E2261" i="5"/>
  <c r="V2262" i="5"/>
  <c r="E2262" i="5"/>
  <c r="V2263" i="5"/>
  <c r="E2263" i="5"/>
  <c r="X2263" i="5" s="1"/>
  <c r="V2264" i="5"/>
  <c r="E2264" i="5"/>
  <c r="X2264" i="5" s="1"/>
  <c r="V2265" i="5"/>
  <c r="E2265" i="5"/>
  <c r="V2266" i="5"/>
  <c r="E2266" i="5"/>
  <c r="V2267" i="5"/>
  <c r="E2267" i="5"/>
  <c r="V2268" i="5"/>
  <c r="E2268" i="5"/>
  <c r="X2268" i="5" s="1"/>
  <c r="V2269" i="5"/>
  <c r="E2269" i="5"/>
  <c r="V2270" i="5"/>
  <c r="E2270" i="5"/>
  <c r="V2271" i="5"/>
  <c r="E2271" i="5"/>
  <c r="X2271" i="5" s="1"/>
  <c r="V2272" i="5"/>
  <c r="E2272" i="5"/>
  <c r="X2272" i="5" s="1"/>
  <c r="V2273" i="5"/>
  <c r="E2273" i="5"/>
  <c r="V2274" i="5"/>
  <c r="E2274" i="5"/>
  <c r="V2275" i="5"/>
  <c r="E2275" i="5"/>
  <c r="V2276" i="5"/>
  <c r="E2276" i="5"/>
  <c r="V2277" i="5"/>
  <c r="E2277" i="5"/>
  <c r="V2278" i="5"/>
  <c r="E2278" i="5"/>
  <c r="V2279" i="5"/>
  <c r="E2279" i="5"/>
  <c r="V2280" i="5"/>
  <c r="E2280" i="5"/>
  <c r="X2280" i="5" s="1"/>
  <c r="V2281" i="5"/>
  <c r="E2281" i="5"/>
  <c r="V2282" i="5"/>
  <c r="E2282" i="5"/>
  <c r="V2283" i="5"/>
  <c r="E2283" i="5"/>
  <c r="V2284" i="5"/>
  <c r="E2284" i="5"/>
  <c r="X2284" i="5" s="1"/>
  <c r="V2285" i="5"/>
  <c r="E2285" i="5"/>
  <c r="V2286" i="5"/>
  <c r="E2286" i="5"/>
  <c r="V2287" i="5"/>
  <c r="E2287" i="5"/>
  <c r="X2287" i="5" s="1"/>
  <c r="V2288" i="5"/>
  <c r="E2288" i="5"/>
  <c r="X2288" i="5" s="1"/>
  <c r="V2289" i="5"/>
  <c r="E2289" i="5"/>
  <c r="V2290" i="5"/>
  <c r="E2290" i="5"/>
  <c r="V2291" i="5"/>
  <c r="E2291" i="5"/>
  <c r="X2291" i="5" s="1"/>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X2303" i="5" s="1"/>
  <c r="V2304" i="5"/>
  <c r="E2304" i="5"/>
  <c r="V2305" i="5"/>
  <c r="E2305" i="5"/>
  <c r="V2306" i="5"/>
  <c r="E2306" i="5"/>
  <c r="V2307" i="5"/>
  <c r="E2307" i="5"/>
  <c r="X2307" i="5" s="1"/>
  <c r="V2308" i="5"/>
  <c r="E2308" i="5"/>
  <c r="X2308" i="5" s="1"/>
  <c r="V2309" i="5"/>
  <c r="E2309" i="5"/>
  <c r="V2310" i="5"/>
  <c r="E2310" i="5"/>
  <c r="V2311" i="5"/>
  <c r="E2311" i="5"/>
  <c r="X2311" i="5" s="1"/>
  <c r="V2312" i="5"/>
  <c r="E2312" i="5"/>
  <c r="X2312" i="5" s="1"/>
  <c r="V2313" i="5"/>
  <c r="E2313" i="5"/>
  <c r="V2314" i="5"/>
  <c r="E2314" i="5"/>
  <c r="V2315" i="5"/>
  <c r="E2315" i="5"/>
  <c r="V2316" i="5"/>
  <c r="E2316" i="5"/>
  <c r="X2316" i="5" s="1"/>
  <c r="V2317" i="5"/>
  <c r="E2317" i="5"/>
  <c r="V2318" i="5"/>
  <c r="E2318" i="5"/>
  <c r="V2319" i="5"/>
  <c r="E2319" i="5"/>
  <c r="X2319" i="5" s="1"/>
  <c r="V2320" i="5"/>
  <c r="E2320" i="5"/>
  <c r="X2320" i="5" s="1"/>
  <c r="V2321" i="5"/>
  <c r="E2321" i="5"/>
  <c r="V2322" i="5"/>
  <c r="E2322" i="5"/>
  <c r="V2323" i="5"/>
  <c r="E2323" i="5"/>
  <c r="V2324" i="5"/>
  <c r="E2324" i="5"/>
  <c r="X2324" i="5" s="1"/>
  <c r="V2325" i="5"/>
  <c r="E2325" i="5"/>
  <c r="V2326" i="5"/>
  <c r="E2326" i="5"/>
  <c r="V2327" i="5"/>
  <c r="E2327" i="5"/>
  <c r="X2327" i="5" s="1"/>
  <c r="V2328" i="5"/>
  <c r="E2328" i="5"/>
  <c r="V2329" i="5"/>
  <c r="E2329" i="5"/>
  <c r="V2330" i="5"/>
  <c r="E2330" i="5"/>
  <c r="V2331" i="5"/>
  <c r="E2331" i="5"/>
  <c r="X2331" i="5" s="1"/>
  <c r="V2332" i="5"/>
  <c r="E2332" i="5"/>
  <c r="V2333" i="5"/>
  <c r="E2333" i="5"/>
  <c r="V2334" i="5"/>
  <c r="E2334" i="5"/>
  <c r="V2335" i="5"/>
  <c r="E2335" i="5"/>
  <c r="V2336" i="5"/>
  <c r="E2336" i="5"/>
  <c r="V2337" i="5"/>
  <c r="E2337" i="5"/>
  <c r="V2338" i="5"/>
  <c r="E2338" i="5"/>
  <c r="V2339" i="5"/>
  <c r="E2339" i="5"/>
  <c r="X2339" i="5" s="1"/>
  <c r="V2340" i="5"/>
  <c r="E2340" i="5"/>
  <c r="X2340" i="5" s="1"/>
  <c r="V2341" i="5"/>
  <c r="E2341" i="5"/>
  <c r="V2342" i="5"/>
  <c r="E2342" i="5"/>
  <c r="V2343" i="5"/>
  <c r="E2343" i="5"/>
  <c r="V2344" i="5"/>
  <c r="E2344" i="5"/>
  <c r="V2345" i="5"/>
  <c r="E2345" i="5"/>
  <c r="V2346" i="5"/>
  <c r="E2346" i="5"/>
  <c r="V2347" i="5"/>
  <c r="E2347" i="5"/>
  <c r="V2348" i="5"/>
  <c r="E2348" i="5"/>
  <c r="X2348" i="5" s="1"/>
  <c r="V2349" i="5"/>
  <c r="E2349" i="5"/>
  <c r="V2350" i="5"/>
  <c r="E2350" i="5"/>
  <c r="V2351" i="5"/>
  <c r="E2351" i="5"/>
  <c r="X2351" i="5" s="1"/>
  <c r="V2352" i="5"/>
  <c r="E2352" i="5"/>
  <c r="X2352" i="5" s="1"/>
  <c r="V2353" i="5"/>
  <c r="E2353" i="5"/>
  <c r="V2354" i="5"/>
  <c r="E2354" i="5"/>
  <c r="V2355" i="5"/>
  <c r="E2355" i="5"/>
  <c r="X2355" i="5" s="1"/>
  <c r="V2356" i="5"/>
  <c r="E2356" i="5"/>
  <c r="X2356" i="5" s="1"/>
  <c r="V2357" i="5"/>
  <c r="E2357" i="5"/>
  <c r="V2358" i="5"/>
  <c r="E2358" i="5"/>
  <c r="V2359" i="5"/>
  <c r="E2359" i="5"/>
  <c r="X2359" i="5" s="1"/>
  <c r="V2360" i="5"/>
  <c r="E2360" i="5"/>
  <c r="X2360" i="5" s="1"/>
  <c r="V2361" i="5"/>
  <c r="E2361" i="5"/>
  <c r="V2362" i="5"/>
  <c r="E2362" i="5"/>
  <c r="V2363" i="5"/>
  <c r="E2363" i="5"/>
  <c r="X2363" i="5" s="1"/>
  <c r="V2364" i="5"/>
  <c r="E2364" i="5"/>
  <c r="X2364" i="5" s="1"/>
  <c r="V2365" i="5"/>
  <c r="E2365" i="5"/>
  <c r="V2366" i="5"/>
  <c r="E2366" i="5"/>
  <c r="V2367" i="5"/>
  <c r="E2367" i="5"/>
  <c r="X2367" i="5" s="1"/>
  <c r="V2368" i="5"/>
  <c r="E2368" i="5"/>
  <c r="X2368" i="5" s="1"/>
  <c r="V2369" i="5"/>
  <c r="E2369" i="5"/>
  <c r="V2370" i="5"/>
  <c r="E2370" i="5"/>
  <c r="V2371" i="5"/>
  <c r="E2371" i="5"/>
  <c r="X2371" i="5" s="1"/>
  <c r="V2372" i="5"/>
  <c r="E2372" i="5"/>
  <c r="X2372" i="5" s="1"/>
  <c r="V2373" i="5"/>
  <c r="E2373" i="5"/>
  <c r="V2374" i="5"/>
  <c r="E2374" i="5"/>
  <c r="V2375" i="5"/>
  <c r="E2375" i="5"/>
  <c r="X2375" i="5" s="1"/>
  <c r="V2376" i="5"/>
  <c r="E2376" i="5"/>
  <c r="X2376" i="5" s="1"/>
  <c r="V2377" i="5"/>
  <c r="E2377" i="5"/>
  <c r="V2378" i="5"/>
  <c r="E2378" i="5"/>
  <c r="V2379" i="5"/>
  <c r="E2379" i="5"/>
  <c r="V2380" i="5"/>
  <c r="E2380" i="5"/>
  <c r="X2380" i="5" s="1"/>
  <c r="V2381" i="5"/>
  <c r="E2381" i="5"/>
  <c r="V2382" i="5"/>
  <c r="E2382" i="5"/>
  <c r="V2383" i="5"/>
  <c r="E2383" i="5"/>
  <c r="X2383" i="5" s="1"/>
  <c r="V2384" i="5"/>
  <c r="E2384" i="5"/>
  <c r="X2384" i="5" s="1"/>
  <c r="V2385" i="5"/>
  <c r="E2385" i="5"/>
  <c r="V2386" i="5"/>
  <c r="E2386" i="5"/>
  <c r="V2387" i="5"/>
  <c r="E2387" i="5"/>
  <c r="V2388" i="5"/>
  <c r="E2388" i="5"/>
  <c r="X2388" i="5" s="1"/>
  <c r="V2389" i="5"/>
  <c r="E2389" i="5"/>
  <c r="V2390" i="5"/>
  <c r="E2390" i="5"/>
  <c r="V2391" i="5"/>
  <c r="E2391" i="5"/>
  <c r="V2392" i="5"/>
  <c r="E2392" i="5"/>
  <c r="X2392" i="5" s="1"/>
  <c r="V2393" i="5"/>
  <c r="E2393" i="5"/>
  <c r="V2394" i="5"/>
  <c r="E2394" i="5"/>
  <c r="V2395" i="5"/>
  <c r="E2395" i="5"/>
  <c r="V2396" i="5"/>
  <c r="E2396" i="5"/>
  <c r="V2397" i="5"/>
  <c r="E2397" i="5"/>
  <c r="V2398" i="5"/>
  <c r="E2398" i="5"/>
  <c r="V2399" i="5"/>
  <c r="E2399" i="5"/>
  <c r="V2400" i="5"/>
  <c r="E2400" i="5"/>
  <c r="X2400" i="5" s="1"/>
  <c r="V2401" i="5"/>
  <c r="E2401" i="5"/>
  <c r="V2402" i="5"/>
  <c r="E2402" i="5"/>
  <c r="V2403" i="5"/>
  <c r="E2403" i="5"/>
  <c r="V2404" i="5"/>
  <c r="E2404" i="5"/>
  <c r="V2405" i="5"/>
  <c r="E2405" i="5"/>
  <c r="V2406" i="5"/>
  <c r="E2406" i="5"/>
  <c r="V2407" i="5"/>
  <c r="E2407" i="5"/>
  <c r="X2407" i="5" s="1"/>
  <c r="V2408" i="5"/>
  <c r="E2408" i="5"/>
  <c r="X2408" i="5" s="1"/>
  <c r="V2409" i="5"/>
  <c r="E2409" i="5"/>
  <c r="V2410" i="5"/>
  <c r="E2410" i="5"/>
  <c r="V2411" i="5"/>
  <c r="E2411" i="5"/>
  <c r="V2412" i="5"/>
  <c r="E2412" i="5"/>
  <c r="X2412" i="5" s="1"/>
  <c r="V2413" i="5"/>
  <c r="E2413" i="5"/>
  <c r="V2414" i="5"/>
  <c r="E2414" i="5"/>
  <c r="V2415" i="5"/>
  <c r="E2415" i="5"/>
  <c r="V2416" i="5"/>
  <c r="E2416" i="5"/>
  <c r="X2416" i="5" s="1"/>
  <c r="V2417" i="5"/>
  <c r="E2417" i="5"/>
  <c r="V2418" i="5"/>
  <c r="E2418" i="5"/>
  <c r="V2419" i="5"/>
  <c r="E2419" i="5"/>
  <c r="X2419" i="5" s="1"/>
  <c r="V2420" i="5"/>
  <c r="E2420" i="5"/>
  <c r="X2420" i="5" s="1"/>
  <c r="V2421" i="5"/>
  <c r="E2421" i="5"/>
  <c r="V2422" i="5"/>
  <c r="E2422" i="5"/>
  <c r="V2423" i="5"/>
  <c r="E2423" i="5"/>
  <c r="V2424" i="5"/>
  <c r="E2424" i="5"/>
  <c r="V2425" i="5"/>
  <c r="E2425" i="5"/>
  <c r="V2426" i="5"/>
  <c r="E2426" i="5"/>
  <c r="V2427" i="5"/>
  <c r="E2427" i="5"/>
  <c r="X2427" i="5" s="1"/>
  <c r="V2428" i="5"/>
  <c r="E2428" i="5"/>
  <c r="V2429" i="5"/>
  <c r="E2429" i="5"/>
  <c r="V2430" i="5"/>
  <c r="E2430" i="5"/>
  <c r="V2431" i="5"/>
  <c r="E2431" i="5"/>
  <c r="X2431" i="5" s="1"/>
  <c r="V2432" i="5"/>
  <c r="E2432" i="5"/>
  <c r="V2433" i="5"/>
  <c r="E2433" i="5"/>
  <c r="V2434" i="5"/>
  <c r="E2434" i="5"/>
  <c r="V2435" i="5"/>
  <c r="E2435" i="5"/>
  <c r="V2436" i="5"/>
  <c r="E2436" i="5"/>
  <c r="X2436" i="5" s="1"/>
  <c r="V2437" i="5"/>
  <c r="E2437" i="5"/>
  <c r="V2438" i="5"/>
  <c r="E2438" i="5"/>
  <c r="V2439" i="5"/>
  <c r="E2439" i="5"/>
  <c r="V2440" i="5"/>
  <c r="E2440" i="5"/>
  <c r="V2441" i="5"/>
  <c r="E2441" i="5"/>
  <c r="V2442" i="5"/>
  <c r="E2442" i="5"/>
  <c r="V2443" i="5"/>
  <c r="E2443" i="5"/>
  <c r="X2443" i="5" s="1"/>
  <c r="V2444" i="5"/>
  <c r="E2444" i="5"/>
  <c r="V2445" i="5"/>
  <c r="E2445" i="5"/>
  <c r="V2446" i="5"/>
  <c r="E2446" i="5"/>
  <c r="V2447" i="5"/>
  <c r="E2447" i="5"/>
  <c r="X2447" i="5" s="1"/>
  <c r="V2448" i="5"/>
  <c r="E2448" i="5"/>
  <c r="X2448" i="5" s="1"/>
  <c r="V2449" i="5"/>
  <c r="E2449" i="5"/>
  <c r="V2450" i="5"/>
  <c r="E2450" i="5"/>
  <c r="V2451" i="5"/>
  <c r="E2451" i="5"/>
  <c r="X2451" i="5" s="1"/>
  <c r="V2452" i="5"/>
  <c r="E2452" i="5"/>
  <c r="X2452" i="5" s="1"/>
  <c r="V2453" i="5"/>
  <c r="E2453" i="5"/>
  <c r="V2454" i="5"/>
  <c r="E2454" i="5"/>
  <c r="V2455" i="5"/>
  <c r="E2455" i="5"/>
  <c r="V2456" i="5"/>
  <c r="E2456" i="5"/>
  <c r="X2456" i="5" s="1"/>
  <c r="V2457" i="5"/>
  <c r="E2457" i="5"/>
  <c r="V2458" i="5"/>
  <c r="E2458" i="5"/>
  <c r="V2459" i="5"/>
  <c r="E2459" i="5"/>
  <c r="X2459" i="5" s="1"/>
  <c r="V2460" i="5"/>
  <c r="E2460" i="5"/>
  <c r="X2460" i="5" s="1"/>
  <c r="V2461" i="5"/>
  <c r="E2461" i="5"/>
  <c r="V2462" i="5"/>
  <c r="E2462" i="5"/>
  <c r="V2463" i="5"/>
  <c r="E2463" i="5"/>
  <c r="V2464" i="5"/>
  <c r="E2464" i="5"/>
  <c r="X2464" i="5" s="1"/>
  <c r="V2465" i="5"/>
  <c r="E2465" i="5"/>
  <c r="V2466" i="5"/>
  <c r="E2466" i="5"/>
  <c r="V2467" i="5"/>
  <c r="E2467" i="5"/>
  <c r="V2468" i="5"/>
  <c r="E2468" i="5"/>
  <c r="X2468" i="5" s="1"/>
  <c r="V2469" i="5"/>
  <c r="E2469" i="5"/>
  <c r="V2470" i="5"/>
  <c r="E2470" i="5"/>
  <c r="V2471" i="5"/>
  <c r="E2471" i="5"/>
  <c r="V2472" i="5"/>
  <c r="E2472" i="5"/>
  <c r="X2472" i="5" s="1"/>
  <c r="V2473" i="5"/>
  <c r="E2473" i="5"/>
  <c r="V2474" i="5"/>
  <c r="E2474" i="5"/>
  <c r="V2475" i="5"/>
  <c r="E2475" i="5"/>
  <c r="V2476" i="5"/>
  <c r="E2476" i="5"/>
  <c r="X2476" i="5" s="1"/>
  <c r="V2477" i="5"/>
  <c r="E2477" i="5"/>
  <c r="V2478" i="5"/>
  <c r="E2478" i="5"/>
  <c r="V2479" i="5"/>
  <c r="E2479" i="5"/>
  <c r="V2480" i="5"/>
  <c r="E2480" i="5"/>
  <c r="X2480" i="5" s="1"/>
  <c r="V2481" i="5"/>
  <c r="E2481" i="5"/>
  <c r="V2482" i="5"/>
  <c r="E2482" i="5"/>
  <c r="V2483" i="5"/>
  <c r="E2483" i="5"/>
  <c r="X2483" i="5" s="1"/>
  <c r="V2484" i="5"/>
  <c r="E2484" i="5"/>
  <c r="X2484" i="5" s="1"/>
  <c r="V2485" i="5"/>
  <c r="E2485" i="5"/>
  <c r="V2486" i="5"/>
  <c r="E2486" i="5"/>
  <c r="V2487" i="5"/>
  <c r="E2487" i="5"/>
  <c r="V2488" i="5"/>
  <c r="E2488" i="5"/>
  <c r="X2488" i="5" s="1"/>
  <c r="V2489" i="5"/>
  <c r="E2489" i="5"/>
  <c r="V2490" i="5"/>
  <c r="E2490" i="5"/>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X2457"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X2393"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X2338"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X2209" i="5"/>
  <c r="S2207" i="5"/>
  <c r="S2205" i="5"/>
  <c r="F2203" i="5"/>
  <c r="S2203" i="5"/>
  <c r="X2201"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X1685"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69" i="5"/>
  <c r="R263" i="5"/>
  <c r="X257" i="5"/>
  <c r="R255" i="5"/>
  <c r="R253" i="5"/>
  <c r="R233" i="5"/>
  <c r="H231" i="5"/>
  <c r="H222" i="5"/>
  <c r="F221" i="5"/>
  <c r="R219" i="5"/>
  <c r="H218" i="5"/>
  <c r="H214" i="5"/>
  <c r="X213"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X1753" i="5"/>
  <c r="H1753" i="5"/>
  <c r="H75" i="5"/>
  <c r="I764" i="5"/>
  <c r="I2158" i="5"/>
  <c r="R70" i="5"/>
  <c r="I106" i="5"/>
  <c r="AB364" i="5"/>
  <c r="R488" i="5"/>
  <c r="H1178" i="5"/>
  <c r="J1218" i="5"/>
  <c r="J1250" i="5"/>
  <c r="AB1312" i="5"/>
  <c r="F2013" i="5"/>
  <c r="X2061"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H63" i="5"/>
  <c r="I63" i="5"/>
  <c r="I393" i="5"/>
  <c r="J393" i="5"/>
  <c r="F393" i="5"/>
  <c r="R630" i="5"/>
  <c r="R612" i="5"/>
  <c r="F612" i="5"/>
  <c r="H1165" i="5"/>
  <c r="F1165" i="5"/>
  <c r="X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X238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X235"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X201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X25" i="5"/>
  <c r="R97" i="5"/>
  <c r="X97" i="5"/>
  <c r="H79" i="5"/>
  <c r="F79" i="5"/>
  <c r="I79" i="5"/>
  <c r="H47" i="5"/>
  <c r="F47" i="5"/>
  <c r="H127" i="5"/>
  <c r="R127" i="5"/>
  <c r="J127" i="5"/>
  <c r="I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H452" i="5"/>
  <c r="F452" i="5"/>
  <c r="S1497" i="5"/>
  <c r="X26" i="5"/>
  <c r="I59" i="5"/>
  <c r="I126" i="5"/>
  <c r="H126" i="5"/>
  <c r="H147" i="5"/>
  <c r="I147" i="5"/>
  <c r="F147" i="5"/>
  <c r="R237" i="5"/>
  <c r="F237" i="5"/>
  <c r="X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X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X604" i="5"/>
  <c r="R604" i="5"/>
  <c r="R644" i="5"/>
  <c r="I722" i="5"/>
  <c r="J722" i="5"/>
  <c r="F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X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X1011"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X1717"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X807" i="5"/>
  <c r="X813" i="5"/>
  <c r="S835" i="5"/>
  <c r="S841" i="5"/>
  <c r="S862" i="5"/>
  <c r="S864" i="5"/>
  <c r="S873" i="5"/>
  <c r="F889" i="5"/>
  <c r="AB898" i="5"/>
  <c r="S931" i="5"/>
  <c r="S936" i="5"/>
  <c r="AB946" i="5"/>
  <c r="S988" i="5"/>
  <c r="S1074" i="5"/>
  <c r="S1084" i="5"/>
  <c r="S1096" i="5"/>
  <c r="H1102" i="5"/>
  <c r="X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X809" i="5"/>
  <c r="AB833" i="5"/>
  <c r="AB881" i="5"/>
  <c r="AB890" i="5"/>
  <c r="AB899" i="5"/>
  <c r="S904" i="5"/>
  <c r="F940" i="5"/>
  <c r="AB944" i="5"/>
  <c r="X991"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X1661"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X1957" i="5"/>
  <c r="I1957" i="5"/>
  <c r="J1957" i="5"/>
  <c r="AB1960" i="5"/>
  <c r="I2037" i="5"/>
  <c r="R2037" i="5"/>
  <c r="H2037" i="5"/>
  <c r="F2037" i="5"/>
  <c r="X2037" i="5"/>
  <c r="J2037" i="5"/>
  <c r="S2206" i="5"/>
  <c r="AB2236" i="5"/>
  <c r="S2236" i="5"/>
  <c r="AB1209" i="5"/>
  <c r="S1277" i="5"/>
  <c r="J1524" i="5"/>
  <c r="R1524" i="5"/>
  <c r="X1637"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X2009" i="5"/>
  <c r="F2053" i="5"/>
  <c r="X2065" i="5"/>
  <c r="R2065" i="5"/>
  <c r="J2065" i="5"/>
  <c r="H2065" i="5"/>
  <c r="F2184" i="5"/>
  <c r="F2257" i="5"/>
  <c r="X2350" i="5"/>
  <c r="J2350" i="5"/>
  <c r="F2350" i="5"/>
  <c r="AB1660" i="5"/>
  <c r="AB1746" i="5"/>
  <c r="AB1819" i="5"/>
  <c r="I2021" i="5"/>
  <c r="R2021" i="5"/>
  <c r="S2252" i="5"/>
  <c r="AB2252" i="5"/>
  <c r="S2342" i="5"/>
  <c r="S2379" i="5"/>
  <c r="AB2379" i="5"/>
  <c r="AB2401" i="5"/>
  <c r="AB1551" i="5"/>
  <c r="AB1553" i="5"/>
  <c r="AB1602" i="5"/>
  <c r="AB1636" i="5"/>
  <c r="AB1637" i="5"/>
  <c r="AB1677" i="5"/>
  <c r="AB1871" i="5"/>
  <c r="S1874" i="5"/>
  <c r="X1877" i="5"/>
  <c r="AB1880" i="5"/>
  <c r="S1903" i="5"/>
  <c r="X1913" i="5"/>
  <c r="AB1936" i="5"/>
  <c r="X1953" i="5"/>
  <c r="S2010" i="5"/>
  <c r="AB2048" i="5"/>
  <c r="X2185"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X2373" i="5"/>
  <c r="AB1831" i="5"/>
  <c r="S1834" i="5"/>
  <c r="AB1864" i="5"/>
  <c r="R1890" i="5"/>
  <c r="S2018" i="5"/>
  <c r="S2031" i="5"/>
  <c r="S2035" i="5"/>
  <c r="I2245" i="5"/>
  <c r="R2245" i="5"/>
  <c r="J2245" i="5"/>
  <c r="H2245" i="5"/>
  <c r="F2245" i="5"/>
  <c r="X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X61" i="5"/>
  <c r="R73" i="5"/>
  <c r="X73" i="5"/>
  <c r="I73" i="5"/>
  <c r="F109" i="5"/>
  <c r="R109" i="5"/>
  <c r="R133" i="5"/>
  <c r="F133" i="5"/>
  <c r="F169" i="5"/>
  <c r="R169" i="5"/>
  <c r="X169" i="5"/>
  <c r="H195" i="5"/>
  <c r="F195" i="5"/>
  <c r="R195" i="5"/>
  <c r="I195" i="5"/>
  <c r="J195" i="5"/>
  <c r="H67" i="5"/>
  <c r="R67" i="5"/>
  <c r="J67" i="5"/>
  <c r="I67" i="5"/>
  <c r="F67" i="5"/>
  <c r="H19" i="5"/>
  <c r="R19" i="5"/>
  <c r="J19" i="5"/>
  <c r="H35" i="5"/>
  <c r="R35" i="5"/>
  <c r="J35" i="5"/>
  <c r="I35" i="5"/>
  <c r="F35" i="5"/>
  <c r="H139" i="5"/>
  <c r="R139" i="5"/>
  <c r="J139" i="5"/>
  <c r="I139" i="5"/>
  <c r="F139" i="5"/>
  <c r="X193" i="5"/>
  <c r="F193" i="5"/>
  <c r="H227" i="5"/>
  <c r="R227" i="5"/>
  <c r="F227" i="5"/>
  <c r="J227" i="5"/>
  <c r="I227" i="5"/>
  <c r="R41" i="5"/>
  <c r="X41" i="5"/>
  <c r="I41" i="5"/>
  <c r="H143" i="5"/>
  <c r="R143" i="5"/>
  <c r="J143" i="5"/>
  <c r="F143" i="5"/>
  <c r="I143" i="5"/>
  <c r="F177" i="5"/>
  <c r="X177" i="5"/>
  <c r="R177" i="5"/>
  <c r="H183" i="5"/>
  <c r="F183" i="5"/>
  <c r="I183" i="5"/>
  <c r="R183" i="5"/>
  <c r="J183" i="5"/>
  <c r="R241" i="5"/>
  <c r="F241" i="5"/>
  <c r="H247" i="5"/>
  <c r="I247" i="5"/>
  <c r="F247" i="5"/>
  <c r="R247" i="5"/>
  <c r="J247" i="5"/>
  <c r="H259" i="5"/>
  <c r="R259" i="5"/>
  <c r="J259" i="5"/>
  <c r="I259" i="5"/>
  <c r="F259" i="5"/>
  <c r="F173" i="5"/>
  <c r="R173" i="5"/>
  <c r="R93" i="5"/>
  <c r="I93" i="5"/>
  <c r="X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X51" i="5"/>
  <c r="I51" i="5"/>
  <c r="F51" i="5"/>
  <c r="R77" i="5"/>
  <c r="I77" i="5"/>
  <c r="X77" i="5"/>
  <c r="R89" i="5"/>
  <c r="X89" i="5"/>
  <c r="I89" i="5"/>
  <c r="X129" i="5"/>
  <c r="F129" i="5"/>
  <c r="H199" i="5"/>
  <c r="R199" i="5"/>
  <c r="J199" i="5"/>
  <c r="I199" i="5"/>
  <c r="F199" i="5"/>
  <c r="X199" i="5"/>
  <c r="H131" i="5"/>
  <c r="F131" i="5"/>
  <c r="X131" i="5"/>
  <c r="I131" i="5"/>
  <c r="R131" i="5"/>
  <c r="J131" i="5"/>
  <c r="H21" i="5"/>
  <c r="J21" i="5"/>
  <c r="R57" i="5"/>
  <c r="X57" i="5"/>
  <c r="I57" i="5"/>
  <c r="F105" i="5"/>
  <c r="R105" i="5"/>
  <c r="X105" i="5"/>
  <c r="H119" i="5"/>
  <c r="F119" i="5"/>
  <c r="I119" i="5"/>
  <c r="R119" i="5"/>
  <c r="J119" i="5"/>
  <c r="R197" i="5"/>
  <c r="F197" i="5"/>
  <c r="H223" i="5"/>
  <c r="R223" i="5"/>
  <c r="J223" i="5"/>
  <c r="F223" i="5"/>
  <c r="I223" i="5"/>
  <c r="R229" i="5"/>
  <c r="F229" i="5"/>
  <c r="X229" i="5"/>
  <c r="R337" i="5"/>
  <c r="J337" i="5"/>
  <c r="H337" i="5"/>
  <c r="F337" i="5"/>
  <c r="X337" i="5"/>
  <c r="H31" i="5"/>
  <c r="J31" i="5"/>
  <c r="I31" i="5"/>
  <c r="F31" i="5"/>
  <c r="F113" i="5"/>
  <c r="X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X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X397" i="5"/>
  <c r="R42" i="5"/>
  <c r="H46" i="5"/>
  <c r="H62" i="5"/>
  <c r="X45" i="5"/>
  <c r="J47" i="5"/>
  <c r="I62" i="5"/>
  <c r="J63" i="5"/>
  <c r="I78" i="5"/>
  <c r="J79" i="5"/>
  <c r="I94" i="5"/>
  <c r="J95" i="5"/>
  <c r="AB118" i="5"/>
  <c r="AB130" i="5"/>
  <c r="H142" i="5"/>
  <c r="J147" i="5"/>
  <c r="H158"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X409" i="5"/>
  <c r="X421" i="5"/>
  <c r="F428" i="5"/>
  <c r="I445" i="5"/>
  <c r="R445" i="5"/>
  <c r="J445" i="5"/>
  <c r="H445" i="5"/>
  <c r="R516" i="5"/>
  <c r="H516" i="5"/>
  <c r="R532" i="5"/>
  <c r="H532" i="5"/>
  <c r="R660" i="5"/>
  <c r="F660" i="5"/>
  <c r="AB867" i="5"/>
  <c r="J867" i="5"/>
  <c r="S1003" i="5"/>
  <c r="AB1003" i="5"/>
  <c r="H219" i="5"/>
  <c r="I219" i="5"/>
  <c r="X219" i="5"/>
  <c r="AB290" i="5"/>
  <c r="I349" i="5"/>
  <c r="J349" i="5"/>
  <c r="H349" i="5"/>
  <c r="F349" i="5"/>
  <c r="X349" i="5"/>
  <c r="I381" i="5"/>
  <c r="J381" i="5"/>
  <c r="H381" i="5"/>
  <c r="F381" i="5"/>
  <c r="X381" i="5"/>
  <c r="I408" i="5"/>
  <c r="H408" i="5"/>
  <c r="F408" i="5"/>
  <c r="I425" i="5"/>
  <c r="J425" i="5"/>
  <c r="H425" i="5"/>
  <c r="F425" i="5"/>
  <c r="X425" i="5"/>
  <c r="R58" i="5"/>
  <c r="J25" i="5"/>
  <c r="AB26" i="5"/>
  <c r="I46" i="5"/>
  <c r="AB22" i="5"/>
  <c r="F23" i="5"/>
  <c r="I24" i="5"/>
  <c r="R25" i="5"/>
  <c r="H34" i="5"/>
  <c r="F39" i="5"/>
  <c r="I45" i="5"/>
  <c r="R47" i="5"/>
  <c r="H50" i="5"/>
  <c r="F55" i="5"/>
  <c r="R63" i="5"/>
  <c r="H66" i="5"/>
  <c r="R79" i="5"/>
  <c r="H82" i="5"/>
  <c r="R95" i="5"/>
  <c r="H98" i="5"/>
  <c r="AB108" i="5"/>
  <c r="AB124" i="5"/>
  <c r="AB128" i="5"/>
  <c r="X137"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H283" i="5"/>
  <c r="J283" i="5"/>
  <c r="I283" i="5"/>
  <c r="F283" i="5"/>
  <c r="AB306" i="5"/>
  <c r="AB323" i="5"/>
  <c r="I345" i="5"/>
  <c r="R345" i="5"/>
  <c r="J345" i="5"/>
  <c r="H345" i="5"/>
  <c r="AB349" i="5"/>
  <c r="AB381" i="5"/>
  <c r="I385" i="5"/>
  <c r="R385" i="5"/>
  <c r="J385" i="5"/>
  <c r="H385" i="5"/>
  <c r="F385" i="5"/>
  <c r="X385" i="5"/>
  <c r="I429" i="5"/>
  <c r="R429" i="5"/>
  <c r="J429" i="5"/>
  <c r="H429" i="5"/>
  <c r="R436" i="5"/>
  <c r="I436" i="5"/>
  <c r="H436" i="5"/>
  <c r="I440" i="5"/>
  <c r="H440" i="5"/>
  <c r="F440" i="5"/>
  <c r="R456" i="5"/>
  <c r="I456" i="5"/>
  <c r="H456" i="5"/>
  <c r="R760" i="5"/>
  <c r="I760" i="5"/>
  <c r="F760" i="5"/>
  <c r="R317" i="5"/>
  <c r="J317" i="5"/>
  <c r="H317" i="5"/>
  <c r="X33" i="5"/>
  <c r="I34" i="5"/>
  <c r="X49" i="5"/>
  <c r="I50" i="5"/>
  <c r="X65"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X417" i="5"/>
  <c r="X429" i="5"/>
  <c r="F436" i="5"/>
  <c r="F456" i="5"/>
  <c r="H511" i="5"/>
  <c r="H523" i="5"/>
  <c r="F523" i="5"/>
  <c r="R566" i="5"/>
  <c r="F566" i="5"/>
  <c r="J638" i="5"/>
  <c r="R638" i="5"/>
  <c r="F638" i="5"/>
  <c r="I726" i="5"/>
  <c r="F726" i="5"/>
  <c r="X726" i="5"/>
  <c r="I742" i="5"/>
  <c r="F742" i="5"/>
  <c r="X742" i="5"/>
  <c r="AB322" i="5"/>
  <c r="J23" i="5"/>
  <c r="AB32" i="5"/>
  <c r="J39" i="5"/>
  <c r="X53" i="5"/>
  <c r="J55" i="5"/>
  <c r="X69" i="5"/>
  <c r="X8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X401" i="5"/>
  <c r="I413" i="5"/>
  <c r="R413" i="5"/>
  <c r="J413" i="5"/>
  <c r="H413" i="5"/>
  <c r="R420" i="5"/>
  <c r="I420" i="5"/>
  <c r="H420" i="5"/>
  <c r="X424" i="5"/>
  <c r="I424" i="5"/>
  <c r="H424" i="5"/>
  <c r="F424" i="5"/>
  <c r="F429" i="5"/>
  <c r="I441" i="5"/>
  <c r="J441" i="5"/>
  <c r="H441" i="5"/>
  <c r="F441" i="5"/>
  <c r="X441" i="5"/>
  <c r="R448" i="5"/>
  <c r="AB545" i="5"/>
  <c r="J508" i="5"/>
  <c r="J540" i="5"/>
  <c r="R544" i="5"/>
  <c r="J544" i="5"/>
  <c r="H544" i="5"/>
  <c r="F564" i="5"/>
  <c r="R564" i="5"/>
  <c r="AB611" i="5"/>
  <c r="AB623" i="5"/>
  <c r="S623" i="5"/>
  <c r="S655" i="5"/>
  <c r="I666" i="5"/>
  <c r="R666" i="5"/>
  <c r="J666" i="5"/>
  <c r="F666" i="5"/>
  <c r="X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X539" i="5"/>
  <c r="H547" i="5"/>
  <c r="I551" i="5"/>
  <c r="H551" i="5"/>
  <c r="F551" i="5"/>
  <c r="F552" i="5"/>
  <c r="R552" i="5"/>
  <c r="X560" i="5"/>
  <c r="R560" i="5"/>
  <c r="J560" i="5"/>
  <c r="H560" i="5"/>
  <c r="AB563" i="5"/>
  <c r="R582" i="5"/>
  <c r="F582" i="5"/>
  <c r="R628" i="5"/>
  <c r="J628" i="5"/>
  <c r="F628" i="5"/>
  <c r="AB631" i="5"/>
  <c r="I694" i="5"/>
  <c r="J694" i="5"/>
  <c r="F694" i="5"/>
  <c r="X694" i="5"/>
  <c r="J724" i="5"/>
  <c r="I724" i="5"/>
  <c r="F831" i="5"/>
  <c r="R831" i="5"/>
  <c r="H831" i="5"/>
  <c r="I453" i="5"/>
  <c r="X453" i="5"/>
  <c r="H512" i="5"/>
  <c r="R512" i="5"/>
  <c r="F512" i="5"/>
  <c r="R598" i="5"/>
  <c r="F598" i="5"/>
  <c r="R618" i="5"/>
  <c r="R691" i="5"/>
  <c r="H691" i="5"/>
  <c r="H814"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X778" i="5"/>
  <c r="H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46" i="5"/>
  <c r="H1091" i="5"/>
  <c r="J1091" i="5"/>
  <c r="F1091" i="5"/>
  <c r="H1118" i="5"/>
  <c r="F1118" i="5"/>
  <c r="R1132" i="5"/>
  <c r="J1185" i="5"/>
  <c r="X1185" i="5"/>
  <c r="AB679" i="5"/>
  <c r="S770" i="5"/>
  <c r="H782" i="5"/>
  <c r="I782" i="5"/>
  <c r="F782" i="5"/>
  <c r="R784" i="5"/>
  <c r="F784" i="5"/>
  <c r="S790" i="5"/>
  <c r="H802" i="5"/>
  <c r="J802" i="5"/>
  <c r="R804" i="5"/>
  <c r="I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X1050" i="5"/>
  <c r="H1050" i="5"/>
  <c r="F1050" i="5"/>
  <c r="X1063" i="5"/>
  <c r="H1063" i="5"/>
  <c r="J1063" i="5"/>
  <c r="F1063" i="5"/>
  <c r="S1087" i="5"/>
  <c r="AB1087" i="5"/>
  <c r="S1108" i="5"/>
  <c r="X1130"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X894" i="5"/>
  <c r="J910" i="5"/>
  <c r="H910" i="5"/>
  <c r="X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J812" i="5"/>
  <c r="F830" i="5"/>
  <c r="F832" i="5"/>
  <c r="AB834" i="5"/>
  <c r="S834" i="5"/>
  <c r="AB846" i="5"/>
  <c r="F862" i="5"/>
  <c r="AB866" i="5"/>
  <c r="S872" i="5"/>
  <c r="R881" i="5"/>
  <c r="F881" i="5"/>
  <c r="AB883" i="5"/>
  <c r="S902" i="5"/>
  <c r="F910" i="5"/>
  <c r="J917" i="5"/>
  <c r="X938" i="5"/>
  <c r="J995" i="5"/>
  <c r="H995" i="5"/>
  <c r="F995" i="5"/>
  <c r="X999"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J1166" i="5"/>
  <c r="S1172" i="5"/>
  <c r="S1173" i="5"/>
  <c r="S1180" i="5"/>
  <c r="S1181" i="5"/>
  <c r="S1185" i="5"/>
  <c r="S1189" i="5"/>
  <c r="AB1202" i="5"/>
  <c r="S1202" i="5"/>
  <c r="S1205" i="5"/>
  <c r="AB1205" i="5"/>
  <c r="X1209" i="5"/>
  <c r="AB1213" i="5"/>
  <c r="R1229" i="5"/>
  <c r="H1229" i="5"/>
  <c r="F1229" i="5"/>
  <c r="X1229" i="5"/>
  <c r="J1229" i="5"/>
  <c r="S1311" i="5"/>
  <c r="AB822" i="5"/>
  <c r="S883" i="5"/>
  <c r="AB920" i="5"/>
  <c r="S939" i="5"/>
  <c r="AB940" i="5"/>
  <c r="AB952" i="5"/>
  <c r="X954" i="5"/>
  <c r="X966" i="5"/>
  <c r="F973" i="5"/>
  <c r="S975" i="5"/>
  <c r="AB979" i="5"/>
  <c r="S991" i="5"/>
  <c r="S1006" i="5"/>
  <c r="J1011" i="5"/>
  <c r="X1022" i="5"/>
  <c r="J1031" i="5"/>
  <c r="R1035" i="5"/>
  <c r="AB1039" i="5"/>
  <c r="S1051" i="5"/>
  <c r="I1055" i="5"/>
  <c r="J1083" i="5"/>
  <c r="S1094" i="5"/>
  <c r="S1102" i="5"/>
  <c r="S1103" i="5"/>
  <c r="I1107" i="5"/>
  <c r="AB1111" i="5"/>
  <c r="AB1123" i="5"/>
  <c r="X1126" i="5"/>
  <c r="S1165" i="5"/>
  <c r="R1166" i="5"/>
  <c r="AB1172" i="5"/>
  <c r="R1178" i="5"/>
  <c r="I1178" i="5"/>
  <c r="R1205" i="5"/>
  <c r="J1205" i="5"/>
  <c r="I1205" i="5"/>
  <c r="X1205" i="5"/>
  <c r="H1236" i="5"/>
  <c r="AB850" i="5"/>
  <c r="AB939" i="5"/>
  <c r="H954" i="5"/>
  <c r="AB1015" i="5"/>
  <c r="AB1035" i="5"/>
  <c r="AB1055" i="5"/>
  <c r="AB1066" i="5"/>
  <c r="AB1083" i="5"/>
  <c r="R1095" i="5"/>
  <c r="F1099" i="5"/>
  <c r="J1103" i="5"/>
  <c r="S1124" i="5"/>
  <c r="AB1130" i="5"/>
  <c r="I1136" i="5"/>
  <c r="J1136" i="5"/>
  <c r="X1154" i="5"/>
  <c r="F1154" i="5"/>
  <c r="J1154" i="5"/>
  <c r="AB1181" i="5"/>
  <c r="AB1189" i="5"/>
  <c r="S1201" i="5"/>
  <c r="AB1201" i="5"/>
  <c r="R1213" i="5"/>
  <c r="H1213" i="5"/>
  <c r="F1213" i="5"/>
  <c r="X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I1154" i="5"/>
  <c r="R1169" i="5"/>
  <c r="X1169" i="5"/>
  <c r="F1173" i="5"/>
  <c r="S1177" i="5"/>
  <c r="AB1184" i="5"/>
  <c r="S1197" i="5"/>
  <c r="J1249" i="5"/>
  <c r="X1249" i="5"/>
  <c r="J1261" i="5"/>
  <c r="I1261" i="5"/>
  <c r="F1261" i="5"/>
  <c r="AB1264" i="5"/>
  <c r="S1264" i="5"/>
  <c r="F1464" i="5"/>
  <c r="X1066" i="5"/>
  <c r="F1066"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F1339" i="5"/>
  <c r="AB1356" i="5"/>
  <c r="S1356" i="5"/>
  <c r="F1397" i="5"/>
  <c r="AB1450" i="5"/>
  <c r="X1465" i="5"/>
  <c r="S1541" i="5"/>
  <c r="X1546" i="5"/>
  <c r="J1546" i="5"/>
  <c r="H1546" i="5"/>
  <c r="I1546" i="5"/>
  <c r="F1546" i="5"/>
  <c r="S1676" i="5"/>
  <c r="S1207" i="5"/>
  <c r="S1220" i="5"/>
  <c r="AB1256" i="5"/>
  <c r="AB1269" i="5"/>
  <c r="S1271" i="5"/>
  <c r="S1279" i="5"/>
  <c r="AB1285" i="5"/>
  <c r="F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X1945" i="5"/>
  <c r="I1956" i="5"/>
  <c r="H1956" i="5"/>
  <c r="F1956" i="5"/>
  <c r="AB1451" i="5"/>
  <c r="J1515" i="5"/>
  <c r="AB1597" i="5"/>
  <c r="S1612" i="5"/>
  <c r="AB1632" i="5"/>
  <c r="S1655" i="5"/>
  <c r="S1687" i="5"/>
  <c r="X1721"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X1625" i="5"/>
  <c r="H1625" i="5"/>
  <c r="X1629" i="5"/>
  <c r="I1629" i="5"/>
  <c r="H1629" i="5"/>
  <c r="F1629" i="5"/>
  <c r="AB1639" i="5"/>
  <c r="S1639" i="5"/>
  <c r="S1652" i="5"/>
  <c r="AB1669" i="5"/>
  <c r="X1689" i="5"/>
  <c r="H1689" i="5"/>
  <c r="F1689" i="5"/>
  <c r="AB1713" i="5"/>
  <c r="AB1740" i="5"/>
  <c r="S1740" i="5"/>
  <c r="H1770" i="5"/>
  <c r="AB1770" i="5"/>
  <c r="S1805" i="5"/>
  <c r="AB1805" i="5"/>
  <c r="F1813" i="5"/>
  <c r="X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X1893" i="5"/>
  <c r="J1893" i="5"/>
  <c r="I1893" i="5"/>
  <c r="AB1232" i="5"/>
  <c r="AB1248" i="5"/>
  <c r="S1267" i="5"/>
  <c r="S1286" i="5"/>
  <c r="S1299" i="5"/>
  <c r="S1318" i="5"/>
  <c r="S1320" i="5"/>
  <c r="S1331" i="5"/>
  <c r="AB1336" i="5"/>
  <c r="S1358" i="5"/>
  <c r="S1380" i="5"/>
  <c r="AB1389" i="5"/>
  <c r="S1423" i="5"/>
  <c r="S1425" i="5"/>
  <c r="S1433" i="5"/>
  <c r="S1449" i="5"/>
  <c r="H1451" i="5"/>
  <c r="I1452" i="5"/>
  <c r="X1454"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X1981" i="5"/>
  <c r="F2043" i="5"/>
  <c r="AB1697" i="5"/>
  <c r="S1753" i="5"/>
  <c r="S1854" i="5"/>
  <c r="R1884" i="5"/>
  <c r="I1884" i="5"/>
  <c r="J1961" i="5"/>
  <c r="I1961" i="5"/>
  <c r="H1961" i="5"/>
  <c r="F1961" i="5"/>
  <c r="X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X1993"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X2005" i="5"/>
  <c r="J2005" i="5"/>
  <c r="F2020" i="5"/>
  <c r="H2021" i="5"/>
  <c r="X2021" i="5"/>
  <c r="J2021" i="5"/>
  <c r="X2025" i="5"/>
  <c r="AB2043" i="5"/>
  <c r="I2048" i="5"/>
  <c r="R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AB2116" i="5"/>
  <c r="F2116" i="5"/>
  <c r="S2124" i="5"/>
  <c r="F2132" i="5"/>
  <c r="H2137" i="5"/>
  <c r="X2161" i="5"/>
  <c r="I2241" i="5"/>
  <c r="R2241" i="5"/>
  <c r="J2241" i="5"/>
  <c r="H2241" i="5"/>
  <c r="F2241" i="5"/>
  <c r="S2281" i="5"/>
  <c r="H2353" i="5"/>
  <c r="X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X2218" i="5"/>
  <c r="AB2221" i="5"/>
  <c r="S2226" i="5"/>
  <c r="AB2248" i="5"/>
  <c r="AB2257" i="5"/>
  <c r="AB2261" i="5"/>
  <c r="AB2265" i="5"/>
  <c r="AB2275" i="5"/>
  <c r="AB2302" i="5"/>
  <c r="H2303" i="5"/>
  <c r="AB2307" i="5"/>
  <c r="X2309" i="5"/>
  <c r="X2346" i="5"/>
  <c r="J2346" i="5"/>
  <c r="I2346" i="5"/>
  <c r="F2346" i="5"/>
  <c r="H2351" i="5"/>
  <c r="H2492" i="5"/>
  <c r="AB2112" i="5"/>
  <c r="J2150" i="5"/>
  <c r="AB2185" i="5"/>
  <c r="AB2197" i="5"/>
  <c r="AB2200" i="5"/>
  <c r="AB2213" i="5"/>
  <c r="AB2216" i="5"/>
  <c r="X2221" i="5"/>
  <c r="AB2253" i="5"/>
  <c r="X2261" i="5"/>
  <c r="S2270" i="5"/>
  <c r="AB2277" i="5"/>
  <c r="AB2293" i="5"/>
  <c r="J2293" i="5"/>
  <c r="S2296" i="5"/>
  <c r="I2303" i="5"/>
  <c r="F2309" i="5"/>
  <c r="F2310" i="5"/>
  <c r="S2315" i="5"/>
  <c r="S2322" i="5"/>
  <c r="F2329" i="5"/>
  <c r="H2329" i="5"/>
  <c r="AB2345" i="5"/>
  <c r="J2359" i="5"/>
  <c r="R2359" i="5"/>
  <c r="H2359" i="5"/>
  <c r="R2385" i="5"/>
  <c r="J2385" i="5"/>
  <c r="I2385" i="5"/>
  <c r="H2385" i="5"/>
  <c r="F2385" i="5"/>
  <c r="X2385" i="5"/>
  <c r="H2429" i="5"/>
  <c r="H2441" i="5"/>
  <c r="F2441" i="5"/>
  <c r="R2441" i="5"/>
  <c r="J2441" i="5"/>
  <c r="I244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X2441" i="5"/>
  <c r="H2461" i="5"/>
  <c r="AB2161" i="5"/>
  <c r="AB2180" i="5"/>
  <c r="AB2181" i="5"/>
  <c r="AB2212" i="5"/>
  <c r="AB2245" i="5"/>
  <c r="X2249" i="5"/>
  <c r="AB2268" i="5"/>
  <c r="X2273"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5" i="5"/>
  <c r="AB2387" i="5"/>
  <c r="AB2396" i="5"/>
  <c r="S2403" i="5"/>
  <c r="AB2414" i="5"/>
  <c r="AB2425" i="5"/>
  <c r="J2433" i="5"/>
  <c r="AB2436" i="5"/>
  <c r="S2456" i="5"/>
  <c r="AB2457" i="5"/>
  <c r="S2458" i="5"/>
  <c r="I2469" i="5"/>
  <c r="S2471" i="5"/>
  <c r="AB2472" i="5"/>
  <c r="AB2504" i="5"/>
  <c r="F19" i="6"/>
  <c r="X341" i="5"/>
  <c r="AB23"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X157"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X117" i="5"/>
  <c r="J121" i="5"/>
  <c r="I121" i="5"/>
  <c r="H121" i="5"/>
  <c r="AB141" i="5"/>
  <c r="H146" i="5"/>
  <c r="F150" i="5"/>
  <c r="R150" i="5"/>
  <c r="J150" i="5"/>
  <c r="AB19" i="5"/>
  <c r="AB27" i="5"/>
  <c r="X29" i="5"/>
  <c r="H18" i="5"/>
  <c r="F21" i="5"/>
  <c r="H26" i="5"/>
  <c r="R28" i="5"/>
  <c r="F29"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J352" i="5"/>
  <c r="R352" i="5"/>
  <c r="I352" i="5"/>
  <c r="H352" i="5"/>
  <c r="F352" i="5"/>
  <c r="AB361" i="5"/>
  <c r="I470" i="5"/>
  <c r="H470" i="5"/>
  <c r="F470" i="5"/>
  <c r="X470" i="5"/>
  <c r="R470" i="5"/>
  <c r="J470" i="5"/>
  <c r="I494" i="5"/>
  <c r="H494" i="5"/>
  <c r="X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X30" i="5"/>
  <c r="R31" i="5"/>
  <c r="H32" i="5"/>
  <c r="X64"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X343" i="5"/>
  <c r="R343" i="5"/>
  <c r="J343" i="5"/>
  <c r="H343" i="5"/>
  <c r="X344" i="5"/>
  <c r="J344" i="5"/>
  <c r="AB350" i="5"/>
  <c r="I368" i="5"/>
  <c r="AB373" i="5"/>
  <c r="J376" i="5"/>
  <c r="H380" i="5"/>
  <c r="AB382" i="5"/>
  <c r="AB385" i="5"/>
  <c r="R471" i="5"/>
  <c r="J471" i="5"/>
  <c r="I471" i="5"/>
  <c r="H471" i="5"/>
  <c r="F471" i="5"/>
  <c r="R499" i="5"/>
  <c r="J499" i="5"/>
  <c r="I499" i="5"/>
  <c r="H499" i="5"/>
  <c r="F499" i="5"/>
  <c r="X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X706" i="5"/>
  <c r="AB478" i="5"/>
  <c r="AB483" i="5"/>
  <c r="X484"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AB711" i="5"/>
  <c r="S715" i="5"/>
  <c r="H719" i="5"/>
  <c r="X722" i="5"/>
  <c r="J723" i="5"/>
  <c r="I723" i="5"/>
  <c r="F723" i="5"/>
  <c r="H726" i="5"/>
  <c r="R726" i="5"/>
  <c r="AB727" i="5"/>
  <c r="R728" i="5"/>
  <c r="H728" i="5"/>
  <c r="S731" i="5"/>
  <c r="H735" i="5"/>
  <c r="J739" i="5"/>
  <c r="I739" i="5"/>
  <c r="F739" i="5"/>
  <c r="H742" i="5"/>
  <c r="R742" i="5"/>
  <c r="AB743" i="5"/>
  <c r="R744" i="5"/>
  <c r="H744" i="5"/>
  <c r="S747" i="5"/>
  <c r="S757" i="5"/>
  <c r="AB759" i="5"/>
  <c r="H765" i="5"/>
  <c r="F765" i="5"/>
  <c r="X765" i="5"/>
  <c r="J765" i="5"/>
  <c r="I765" i="5"/>
  <c r="J771" i="5"/>
  <c r="I771" i="5"/>
  <c r="H771" i="5"/>
  <c r="F771" i="5"/>
  <c r="H781" i="5"/>
  <c r="F781" i="5"/>
  <c r="X781" i="5"/>
  <c r="J781" i="5"/>
  <c r="I781" i="5"/>
  <c r="J787" i="5"/>
  <c r="I787" i="5"/>
  <c r="H787" i="5"/>
  <c r="F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F709" i="5"/>
  <c r="X709" i="5"/>
  <c r="J709" i="5"/>
  <c r="I709" i="5"/>
  <c r="AB713" i="5"/>
  <c r="H721" i="5"/>
  <c r="F722" i="5"/>
  <c r="F725" i="5"/>
  <c r="X725" i="5"/>
  <c r="J725" i="5"/>
  <c r="I725" i="5"/>
  <c r="AB729" i="5"/>
  <c r="H737" i="5"/>
  <c r="X740" i="5"/>
  <c r="F741" i="5"/>
  <c r="X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X681" i="5"/>
  <c r="I681" i="5"/>
  <c r="J683" i="5"/>
  <c r="I683" i="5"/>
  <c r="AB687" i="5"/>
  <c r="F697" i="5"/>
  <c r="X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X769" i="5"/>
  <c r="J769" i="5"/>
  <c r="I769" i="5"/>
  <c r="H785" i="5"/>
  <c r="F785" i="5"/>
  <c r="X785" i="5"/>
  <c r="J785" i="5"/>
  <c r="I785" i="5"/>
  <c r="J791" i="5"/>
  <c r="I791" i="5"/>
  <c r="H791" i="5"/>
  <c r="F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AB719" i="5"/>
  <c r="S723" i="5"/>
  <c r="R725" i="5"/>
  <c r="H727" i="5"/>
  <c r="J731" i="5"/>
  <c r="I731" i="5"/>
  <c r="F731" i="5"/>
  <c r="H734" i="5"/>
  <c r="R734" i="5"/>
  <c r="AB735" i="5"/>
  <c r="R736" i="5"/>
  <c r="H736" i="5"/>
  <c r="S739" i="5"/>
  <c r="H743" i="5"/>
  <c r="X746" i="5"/>
  <c r="J747" i="5"/>
  <c r="I747" i="5"/>
  <c r="F747" i="5"/>
  <c r="X747" i="5"/>
  <c r="F753" i="5"/>
  <c r="X753" i="5"/>
  <c r="J753" i="5"/>
  <c r="I753" i="5"/>
  <c r="J755" i="5"/>
  <c r="I755" i="5"/>
  <c r="H755" i="5"/>
  <c r="F755" i="5"/>
  <c r="F756" i="5"/>
  <c r="J763" i="5"/>
  <c r="I763" i="5"/>
  <c r="H763" i="5"/>
  <c r="F763" i="5"/>
  <c r="R769" i="5"/>
  <c r="H773" i="5"/>
  <c r="F773" i="5"/>
  <c r="X773" i="5"/>
  <c r="J773" i="5"/>
  <c r="I773" i="5"/>
  <c r="J779" i="5"/>
  <c r="I779" i="5"/>
  <c r="H779" i="5"/>
  <c r="F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F704" i="5"/>
  <c r="F705" i="5"/>
  <c r="X705" i="5"/>
  <c r="I705" i="5"/>
  <c r="AB707" i="5"/>
  <c r="R708" i="5"/>
  <c r="H708" i="5"/>
  <c r="R713" i="5"/>
  <c r="J719" i="5"/>
  <c r="I719" i="5"/>
  <c r="F719" i="5"/>
  <c r="X719" i="5"/>
  <c r="H722" i="5"/>
  <c r="R722" i="5"/>
  <c r="AB723" i="5"/>
  <c r="R724" i="5"/>
  <c r="H724" i="5"/>
  <c r="R729" i="5"/>
  <c r="J735" i="5"/>
  <c r="I735" i="5"/>
  <c r="F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X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3" i="5"/>
  <c r="R844" i="5"/>
  <c r="I844" i="5"/>
  <c r="J851" i="5"/>
  <c r="S865" i="5"/>
  <c r="AB868" i="5"/>
  <c r="AB876" i="5"/>
  <c r="AB877" i="5"/>
  <c r="AB880" i="5"/>
  <c r="S893" i="5"/>
  <c r="R899" i="5"/>
  <c r="I899" i="5"/>
  <c r="F899" i="5"/>
  <c r="H899" i="5"/>
  <c r="I909" i="5"/>
  <c r="X909" i="5"/>
  <c r="J909" i="5"/>
  <c r="H909" i="5"/>
  <c r="F909" i="5"/>
  <c r="R909" i="5"/>
  <c r="AB924" i="5"/>
  <c r="S929" i="5"/>
  <c r="AB953" i="5"/>
  <c r="S953" i="5"/>
  <c r="R994" i="5"/>
  <c r="J994" i="5"/>
  <c r="I994" i="5"/>
  <c r="X994" i="5"/>
  <c r="H994" i="5"/>
  <c r="F994" i="5"/>
  <c r="AB1045" i="5"/>
  <c r="S1045" i="5"/>
  <c r="J819" i="5"/>
  <c r="AB884" i="5"/>
  <c r="AB892" i="5"/>
  <c r="R906" i="5"/>
  <c r="I906" i="5"/>
  <c r="H906" i="5"/>
  <c r="X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S1077" i="5"/>
  <c r="S807" i="5"/>
  <c r="J810" i="5"/>
  <c r="R824" i="5"/>
  <c r="I824" i="5"/>
  <c r="S831" i="5"/>
  <c r="F838" i="5"/>
  <c r="F846" i="5"/>
  <c r="R855" i="5"/>
  <c r="I855" i="5"/>
  <c r="H855" i="5"/>
  <c r="F855" i="5"/>
  <c r="X876" i="5"/>
  <c r="R876" i="5"/>
  <c r="I876" i="5"/>
  <c r="H876" i="5"/>
  <c r="F876"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F819" i="5"/>
  <c r="AB821" i="5"/>
  <c r="H826" i="5"/>
  <c r="X826" i="5"/>
  <c r="R826" i="5"/>
  <c r="AB827" i="5"/>
  <c r="R828" i="5"/>
  <c r="I828" i="5"/>
  <c r="J831" i="5"/>
  <c r="I831" i="5"/>
  <c r="R832" i="5"/>
  <c r="I832" i="5"/>
  <c r="X840" i="5"/>
  <c r="R840" i="5"/>
  <c r="I840" i="5"/>
  <c r="F844" i="5"/>
  <c r="R848" i="5"/>
  <c r="I848" i="5"/>
  <c r="AB855" i="5"/>
  <c r="I861" i="5"/>
  <c r="X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X830" i="5"/>
  <c r="R830" i="5"/>
  <c r="I857" i="5"/>
  <c r="X857" i="5"/>
  <c r="R857" i="5"/>
  <c r="H857" i="5"/>
  <c r="AB859" i="5"/>
  <c r="AB863" i="5"/>
  <c r="AB871" i="5"/>
  <c r="I877" i="5"/>
  <c r="X877" i="5"/>
  <c r="H877" i="5"/>
  <c r="F877" i="5"/>
  <c r="R877" i="5"/>
  <c r="S885" i="5"/>
  <c r="R887" i="5"/>
  <c r="I887" i="5"/>
  <c r="H887" i="5"/>
  <c r="F887" i="5"/>
  <c r="R896" i="5"/>
  <c r="J896" i="5"/>
  <c r="I896" i="5"/>
  <c r="F896" i="5"/>
  <c r="I905" i="5"/>
  <c r="X905" i="5"/>
  <c r="F905" i="5"/>
  <c r="R905" i="5"/>
  <c r="H905" i="5"/>
  <c r="S913" i="5"/>
  <c r="R922" i="5"/>
  <c r="I922" i="5"/>
  <c r="H922" i="5"/>
  <c r="X922" i="5"/>
  <c r="AB928" i="5"/>
  <c r="I949" i="5"/>
  <c r="X949" i="5"/>
  <c r="R949" i="5"/>
  <c r="J949" i="5"/>
  <c r="H949" i="5"/>
  <c r="F949" i="5"/>
  <c r="I965" i="5"/>
  <c r="H965" i="5"/>
  <c r="X965" i="5"/>
  <c r="F965" i="5"/>
  <c r="R965" i="5"/>
  <c r="J965" i="5"/>
  <c r="AB969" i="5"/>
  <c r="S969" i="5"/>
  <c r="AB1061" i="5"/>
  <c r="S1061" i="5"/>
  <c r="AB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X1101" i="5"/>
  <c r="F1101" i="5"/>
  <c r="R1101" i="5"/>
  <c r="I865" i="5"/>
  <c r="X865" i="5"/>
  <c r="I881" i="5"/>
  <c r="X881" i="5"/>
  <c r="I897" i="5"/>
  <c r="X897" i="5"/>
  <c r="I913" i="5"/>
  <c r="X913" i="5"/>
  <c r="AB934" i="5"/>
  <c r="R951" i="5"/>
  <c r="I951" i="5"/>
  <c r="F959" i="5"/>
  <c r="R975" i="5"/>
  <c r="I975" i="5"/>
  <c r="AB997" i="5"/>
  <c r="X1014" i="5"/>
  <c r="AB1125" i="5"/>
  <c r="S1125" i="5"/>
  <c r="AB1153" i="5"/>
  <c r="AB1355" i="5"/>
  <c r="S1355"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X957" i="5"/>
  <c r="R957" i="5"/>
  <c r="R959" i="5"/>
  <c r="I959" i="5"/>
  <c r="H959" i="5"/>
  <c r="H967" i="5"/>
  <c r="J969" i="5"/>
  <c r="J973" i="5"/>
  <c r="R978" i="5"/>
  <c r="J978" i="5"/>
  <c r="I978" i="5"/>
  <c r="X978" i="5"/>
  <c r="J997" i="5"/>
  <c r="I997" i="5"/>
  <c r="H997" i="5"/>
  <c r="X997" i="5"/>
  <c r="F997" i="5"/>
  <c r="AB1005" i="5"/>
  <c r="J1009" i="5"/>
  <c r="I1009" i="5"/>
  <c r="H1009" i="5"/>
  <c r="X1009" i="5"/>
  <c r="R1014" i="5"/>
  <c r="J1014" i="5"/>
  <c r="I1014" i="5"/>
  <c r="H1014" i="5"/>
  <c r="F1014" i="5"/>
  <c r="AB1021" i="5"/>
  <c r="J1025" i="5"/>
  <c r="I1025" i="5"/>
  <c r="H1025" i="5"/>
  <c r="X1025" i="5"/>
  <c r="AB1188" i="5"/>
  <c r="J1212" i="5"/>
  <c r="I1212" i="5"/>
  <c r="R1212" i="5"/>
  <c r="H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X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X1513" i="5"/>
  <c r="I885" i="5"/>
  <c r="X885" i="5"/>
  <c r="I901" i="5"/>
  <c r="X901" i="5"/>
  <c r="I917" i="5"/>
  <c r="X917" i="5"/>
  <c r="I933" i="5"/>
  <c r="X933" i="5"/>
  <c r="S945" i="5"/>
  <c r="I953" i="5"/>
  <c r="H953" i="5"/>
  <c r="X953" i="5"/>
  <c r="R954" i="5"/>
  <c r="J954" i="5"/>
  <c r="I954"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X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X1149"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AB1134" i="5"/>
  <c r="X1142" i="5"/>
  <c r="R1142" i="5"/>
  <c r="J1142" i="5"/>
  <c r="I1142"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F1363" i="5"/>
  <c r="AB1367" i="5"/>
  <c r="AB1387" i="5"/>
  <c r="S1387" i="5"/>
  <c r="X1393" i="5"/>
  <c r="I1393" i="5"/>
  <c r="R1393" i="5"/>
  <c r="J1393" i="5"/>
  <c r="H1393" i="5"/>
  <c r="R1396" i="5"/>
  <c r="J1396" i="5"/>
  <c r="S1402" i="5"/>
  <c r="AB1402" i="5"/>
  <c r="H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X1503" i="5"/>
  <c r="J1503" i="5"/>
  <c r="F1531" i="5"/>
  <c r="R1531" i="5"/>
  <c r="I1531" i="5"/>
  <c r="H1531" i="5"/>
  <c r="J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X1369" i="5"/>
  <c r="I1369" i="5"/>
  <c r="F1369" i="5"/>
  <c r="S1373" i="5"/>
  <c r="I1379" i="5"/>
  <c r="H1379" i="5"/>
  <c r="X1379" i="5"/>
  <c r="F1379" i="5"/>
  <c r="AB1383" i="5"/>
  <c r="J1395" i="5"/>
  <c r="I1396" i="5"/>
  <c r="AB1436" i="5"/>
  <c r="S1436" i="5"/>
  <c r="F1442" i="5"/>
  <c r="J1446" i="5"/>
  <c r="I1446" i="5"/>
  <c r="F1446" i="5"/>
  <c r="X1446" i="5"/>
  <c r="R1446" i="5"/>
  <c r="F1459" i="5"/>
  <c r="R1459" i="5"/>
  <c r="J1459" i="5"/>
  <c r="I1459" i="5"/>
  <c r="H1459" i="5"/>
  <c r="R1529" i="5"/>
  <c r="J1529" i="5"/>
  <c r="H1529" i="5"/>
  <c r="I1529" i="5"/>
  <c r="X1529" i="5"/>
  <c r="J1535" i="5"/>
  <c r="S1549" i="5"/>
  <c r="AB1549" i="5"/>
  <c r="S1138" i="5"/>
  <c r="S1140" i="5"/>
  <c r="S1147" i="5"/>
  <c r="S1154" i="5"/>
  <c r="F1178" i="5"/>
  <c r="X1178" i="5"/>
  <c r="AB1178" i="5"/>
  <c r="F1210" i="5"/>
  <c r="X1210" i="5"/>
  <c r="AB1210" i="5"/>
  <c r="I1241" i="5"/>
  <c r="F1242" i="5"/>
  <c r="X1242" i="5"/>
  <c r="AB1242" i="5"/>
  <c r="X1357" i="5"/>
  <c r="I1357" i="5"/>
  <c r="H1357" i="5"/>
  <c r="F1357" i="5"/>
  <c r="I1367" i="5"/>
  <c r="H1367" i="5"/>
  <c r="R1367" i="5"/>
  <c r="J1367" i="5"/>
  <c r="S1393" i="5"/>
  <c r="AB1399" i="5"/>
  <c r="S1399" i="5"/>
  <c r="H1408" i="5"/>
  <c r="F1408" i="5"/>
  <c r="AB1414" i="5"/>
  <c r="H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R1412" i="5"/>
  <c r="I1412" i="5"/>
  <c r="F1412" i="5"/>
  <c r="AB1420" i="5"/>
  <c r="S1420" i="5"/>
  <c r="S1434" i="5"/>
  <c r="X1498" i="5"/>
  <c r="J1498" i="5"/>
  <c r="I1498" i="5"/>
  <c r="R1498" i="5"/>
  <c r="H1498" i="5"/>
  <c r="R1509" i="5"/>
  <c r="J1509" i="5"/>
  <c r="H1509" i="5"/>
  <c r="X1509" i="5"/>
  <c r="F1509" i="5"/>
  <c r="AB1532" i="5"/>
  <c r="S1532" i="5"/>
  <c r="X1541" i="5"/>
  <c r="S1142" i="5"/>
  <c r="AB1167" i="5"/>
  <c r="F1186" i="5"/>
  <c r="X1186" i="5"/>
  <c r="AB1186" i="5"/>
  <c r="AB1199" i="5"/>
  <c r="F1218" i="5"/>
  <c r="X1218" i="5"/>
  <c r="AB1218" i="5"/>
  <c r="AB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X1442" i="5"/>
  <c r="R1442" i="5"/>
  <c r="H1442" i="5"/>
  <c r="AB1452" i="5"/>
  <c r="S1452" i="5"/>
  <c r="J1453" i="5"/>
  <c r="H1453" i="5"/>
  <c r="R1453" i="5"/>
  <c r="X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X1549"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F1543" i="5"/>
  <c r="X1543" i="5"/>
  <c r="R1543" i="5"/>
  <c r="J1543" i="5"/>
  <c r="I1543" i="5"/>
  <c r="S1341" i="5"/>
  <c r="X1349" i="5"/>
  <c r="I1349" i="5"/>
  <c r="AB1359" i="5"/>
  <c r="AB1364" i="5"/>
  <c r="X1365" i="5"/>
  <c r="I1365" i="5"/>
  <c r="AB1375" i="5"/>
  <c r="AB1380" i="5"/>
  <c r="AB1391" i="5"/>
  <c r="AB1396" i="5"/>
  <c r="X1397"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X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X1490" i="5"/>
  <c r="J1490" i="5"/>
  <c r="I1490" i="5"/>
  <c r="I1504" i="5"/>
  <c r="H1504" i="5"/>
  <c r="F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AB1439" i="5"/>
  <c r="AB1444" i="5"/>
  <c r="AB1445" i="5"/>
  <c r="H1448" i="5"/>
  <c r="F1448" i="5"/>
  <c r="J1450" i="5"/>
  <c r="I1450" i="5"/>
  <c r="F1467" i="5"/>
  <c r="R1467" i="5"/>
  <c r="AB1476" i="5"/>
  <c r="AB1477" i="5"/>
  <c r="H1480" i="5"/>
  <c r="F1480" i="5"/>
  <c r="AB1485" i="5"/>
  <c r="S1486" i="5"/>
  <c r="AB1486" i="5"/>
  <c r="X1507"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X1506"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AB1411" i="5"/>
  <c r="X1414" i="5"/>
  <c r="X1419" i="5"/>
  <c r="AB1419" i="5"/>
  <c r="X1422" i="5"/>
  <c r="J1423" i="5"/>
  <c r="AB1427" i="5"/>
  <c r="X1430" i="5"/>
  <c r="J1431" i="5"/>
  <c r="X1435" i="5"/>
  <c r="AB1435" i="5"/>
  <c r="J1439" i="5"/>
  <c r="R1448" i="5"/>
  <c r="R1449" i="5"/>
  <c r="F1451" i="5"/>
  <c r="R1451" i="5"/>
  <c r="H1454" i="5"/>
  <c r="X1455"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X1741" i="5"/>
  <c r="S1744" i="5"/>
  <c r="AB1744" i="5"/>
  <c r="H1749" i="5"/>
  <c r="AB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X1621" i="5"/>
  <c r="R1621" i="5"/>
  <c r="J1621" i="5"/>
  <c r="AB1627" i="5"/>
  <c r="AB1630" i="5"/>
  <c r="S1630"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X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X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X1843"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X1838" i="5"/>
  <c r="I1840" i="5"/>
  <c r="F1843" i="5"/>
  <c r="AB1866" i="5"/>
  <c r="R1903" i="5"/>
  <c r="H1903" i="5"/>
  <c r="F1903" i="5"/>
  <c r="X1903" i="5"/>
  <c r="J1903" i="5"/>
  <c r="AB1914" i="5"/>
  <c r="S1914" i="5"/>
  <c r="S1941" i="5"/>
  <c r="R1963" i="5"/>
  <c r="J1963" i="5"/>
  <c r="I1963" i="5"/>
  <c r="H1963" i="5"/>
  <c r="F1963" i="5"/>
  <c r="AB1989" i="5"/>
  <c r="S198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X1971" i="5"/>
  <c r="R1971" i="5"/>
  <c r="J1971" i="5"/>
  <c r="I1971" i="5"/>
  <c r="H1971" i="5"/>
  <c r="AB1985" i="5"/>
  <c r="S1985" i="5"/>
  <c r="R2003" i="5"/>
  <c r="J2003" i="5"/>
  <c r="I2003" i="5"/>
  <c r="H2003" i="5"/>
  <c r="AB2017" i="5"/>
  <c r="S2017" i="5"/>
  <c r="J2035" i="5"/>
  <c r="S2049" i="5"/>
  <c r="AB2049" i="5"/>
  <c r="I2083" i="5"/>
  <c r="H2083" i="5"/>
  <c r="R2083" i="5"/>
  <c r="J2083" i="5"/>
  <c r="F2083" i="5"/>
  <c r="X2101" i="5"/>
  <c r="R2101" i="5"/>
  <c r="J2101" i="5"/>
  <c r="H2101" i="5"/>
  <c r="F2101" i="5"/>
  <c r="R2108" i="5"/>
  <c r="J2108" i="5"/>
  <c r="I2108" i="5"/>
  <c r="H2108" i="5"/>
  <c r="F2108" i="5"/>
  <c r="R2156" i="5"/>
  <c r="J2156" i="5"/>
  <c r="I2156" i="5"/>
  <c r="H2156" i="5"/>
  <c r="F2156" i="5"/>
  <c r="J2247" i="5"/>
  <c r="I2247" i="5"/>
  <c r="H2247" i="5"/>
  <c r="X2247" i="5"/>
  <c r="R2247" i="5"/>
  <c r="F2247" i="5"/>
  <c r="J2251" i="5"/>
  <c r="I2251" i="5"/>
  <c r="H2251" i="5"/>
  <c r="R2251" i="5"/>
  <c r="F2251" i="5"/>
  <c r="S1860" i="5"/>
  <c r="S1864" i="5"/>
  <c r="S1868" i="5"/>
  <c r="S1872" i="5"/>
  <c r="F1873" i="5"/>
  <c r="X1881" i="5"/>
  <c r="AB1881" i="5"/>
  <c r="X1889" i="5"/>
  <c r="AB1889" i="5"/>
  <c r="X1897" i="5"/>
  <c r="AB1897" i="5"/>
  <c r="X1905" i="5"/>
  <c r="AB1905" i="5"/>
  <c r="AB1908" i="5"/>
  <c r="AB1912" i="5"/>
  <c r="AB1916" i="5"/>
  <c r="AB1920" i="5"/>
  <c r="S1925" i="5"/>
  <c r="R1927" i="5"/>
  <c r="J1927" i="5"/>
  <c r="I1927" i="5"/>
  <c r="H1927" i="5"/>
  <c r="R1928" i="5"/>
  <c r="J1928" i="5"/>
  <c r="AB1945" i="5"/>
  <c r="AB1973" i="5"/>
  <c r="S1973" i="5"/>
  <c r="R1991" i="5"/>
  <c r="J1991" i="5"/>
  <c r="I1991" i="5"/>
  <c r="H1991" i="5"/>
  <c r="AB2005" i="5"/>
  <c r="S2005" i="5"/>
  <c r="X2023" i="5"/>
  <c r="R2023" i="5"/>
  <c r="J2023" i="5"/>
  <c r="I2023" i="5"/>
  <c r="H2023" i="5"/>
  <c r="AB2037" i="5"/>
  <c r="S2037" i="5"/>
  <c r="I2079" i="5"/>
  <c r="H2079" i="5"/>
  <c r="R2079" i="5"/>
  <c r="J2079" i="5"/>
  <c r="F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X2089" i="5"/>
  <c r="R2089" i="5"/>
  <c r="I2089" i="5"/>
  <c r="H2089" i="5"/>
  <c r="F2089" i="5"/>
  <c r="R2096" i="5"/>
  <c r="J2096" i="5"/>
  <c r="I2096" i="5"/>
  <c r="H2096" i="5"/>
  <c r="F2096" i="5"/>
  <c r="X2105"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X2019" i="5"/>
  <c r="R2019" i="5"/>
  <c r="J2019" i="5"/>
  <c r="I2019" i="5"/>
  <c r="H2019" i="5"/>
  <c r="AB2033" i="5"/>
  <c r="S2033" i="5"/>
  <c r="F2035" i="5"/>
  <c r="AB2046" i="5"/>
  <c r="S2054" i="5"/>
  <c r="S2062" i="5"/>
  <c r="X2064"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X208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J2267" i="5"/>
  <c r="I2267" i="5"/>
  <c r="H2267" i="5"/>
  <c r="X2267" i="5"/>
  <c r="F2271" i="5"/>
  <c r="J2271" i="5"/>
  <c r="R2271" i="5"/>
  <c r="I2271" i="5"/>
  <c r="H2271" i="5"/>
  <c r="I2316" i="5"/>
  <c r="H2316" i="5"/>
  <c r="R2316" i="5"/>
  <c r="J2316" i="5"/>
  <c r="F2316" i="5"/>
  <c r="J2371" i="5"/>
  <c r="R2371" i="5"/>
  <c r="I2371" i="5"/>
  <c r="H2371" i="5"/>
  <c r="F2371" i="5"/>
  <c r="R2117" i="5"/>
  <c r="X2118" i="5"/>
  <c r="F2126" i="5"/>
  <c r="X2126" i="5"/>
  <c r="X2129" i="5"/>
  <c r="R2129" i="5"/>
  <c r="J2129" i="5"/>
  <c r="R2132" i="5"/>
  <c r="J2132" i="5"/>
  <c r="I2132" i="5"/>
  <c r="H2132" i="5"/>
  <c r="S2135" i="5"/>
  <c r="H2141" i="5"/>
  <c r="H2142" i="5"/>
  <c r="F2146" i="5"/>
  <c r="X2146" i="5"/>
  <c r="S2150" i="5"/>
  <c r="S2167" i="5"/>
  <c r="H2174" i="5"/>
  <c r="H2178" i="5"/>
  <c r="F2178" i="5"/>
  <c r="X2178" i="5"/>
  <c r="S2179"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X2358" i="5"/>
  <c r="F2358" i="5"/>
  <c r="H2118" i="5"/>
  <c r="AB2119" i="5"/>
  <c r="S2119" i="5"/>
  <c r="S2120" i="5"/>
  <c r="F2122" i="5"/>
  <c r="X2122" i="5"/>
  <c r="AB2123" i="5"/>
  <c r="AB2124" i="5"/>
  <c r="H2126" i="5"/>
  <c r="AB2131" i="5"/>
  <c r="AB2136" i="5"/>
  <c r="X2137"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X2145" i="5"/>
  <c r="R2145" i="5"/>
  <c r="J2145" i="5"/>
  <c r="F2162" i="5"/>
  <c r="X2162" i="5"/>
  <c r="S2166" i="5"/>
  <c r="AB2171" i="5"/>
  <c r="AB2176" i="5"/>
  <c r="AB2179" i="5"/>
  <c r="H2186" i="5"/>
  <c r="F2186" i="5"/>
  <c r="X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X2285" i="5"/>
  <c r="F2285" i="5"/>
  <c r="J2177" i="5"/>
  <c r="J2185" i="5"/>
  <c r="J2189" i="5"/>
  <c r="AB2199" i="5"/>
  <c r="X2199" i="5"/>
  <c r="AB2207" i="5"/>
  <c r="H2207" i="5"/>
  <c r="X2207" i="5"/>
  <c r="AB2215" i="5"/>
  <c r="AB2223" i="5"/>
  <c r="AB2228" i="5"/>
  <c r="AB2251"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X2341" i="5"/>
  <c r="J2348" i="5"/>
  <c r="I2348" i="5"/>
  <c r="H2348" i="5"/>
  <c r="R2348" i="5"/>
  <c r="F2348" i="5"/>
  <c r="AB2263" i="5"/>
  <c r="R2277" i="5"/>
  <c r="X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X2306" i="5"/>
  <c r="R2306" i="5"/>
  <c r="I2306" i="5"/>
  <c r="X2313" i="5"/>
  <c r="S2319" i="5"/>
  <c r="AB2348" i="5"/>
  <c r="F2360" i="5"/>
  <c r="R2360" i="5"/>
  <c r="J2360" i="5"/>
  <c r="I2360" i="5"/>
  <c r="H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X2337" i="5"/>
  <c r="S2388" i="5"/>
  <c r="S2268" i="5"/>
  <c r="S2275" i="5"/>
  <c r="S2282" i="5"/>
  <c r="X2297" i="5"/>
  <c r="X2302" i="5"/>
  <c r="R2302" i="5"/>
  <c r="H2302" i="5"/>
  <c r="H2313" i="5"/>
  <c r="F2314" i="5"/>
  <c r="AB2340" i="5"/>
  <c r="S2340" i="5"/>
  <c r="AB2343" i="5"/>
  <c r="AB2383" i="5"/>
  <c r="S2383" i="5"/>
  <c r="AB2271" i="5"/>
  <c r="F2273" i="5"/>
  <c r="AB2284" i="5"/>
  <c r="X2294" i="5"/>
  <c r="R2294"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X2394" i="5"/>
  <c r="R2394" i="5"/>
  <c r="J2394" i="5"/>
  <c r="I2394" i="5"/>
  <c r="H2394" i="5"/>
  <c r="AB2416" i="5"/>
  <c r="D14" i="6"/>
  <c r="AB2404" i="5"/>
  <c r="R2420" i="5"/>
  <c r="J2420" i="5"/>
  <c r="I2420" i="5"/>
  <c r="H2420" i="5"/>
  <c r="F2420" i="5"/>
  <c r="R2445" i="5"/>
  <c r="J2445" i="5"/>
  <c r="I2445" i="5"/>
  <c r="H2445" i="5"/>
  <c r="F2445" i="5"/>
  <c r="X2445" i="5"/>
  <c r="J2460" i="5"/>
  <c r="I2460" i="5"/>
  <c r="R2460" i="5"/>
  <c r="H2460" i="5"/>
  <c r="F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R2456" i="5"/>
  <c r="H2456" i="5"/>
  <c r="J2476" i="5"/>
  <c r="I2476" i="5"/>
  <c r="R2476" i="5"/>
  <c r="H2476" i="5"/>
  <c r="F2476" i="5"/>
  <c r="AB2487" i="5"/>
  <c r="S2487" i="5"/>
  <c r="S2496" i="5"/>
  <c r="F2382" i="5"/>
  <c r="X2382" i="5"/>
  <c r="F2390" i="5"/>
  <c r="X2390" i="5"/>
  <c r="AB2432" i="5"/>
  <c r="F2456" i="5"/>
  <c r="H2482" i="5"/>
  <c r="I2482" i="5"/>
  <c r="F2482" i="5"/>
  <c r="X2482" i="5"/>
  <c r="R2482" i="5"/>
  <c r="J2482" i="5"/>
  <c r="AB2391" i="5"/>
  <c r="AB2412" i="5"/>
  <c r="AB2419" i="5"/>
  <c r="X242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G5" i="6"/>
  <c r="H5" i="6"/>
  <c r="H6" i="6"/>
  <c r="X2433" i="5"/>
  <c r="X2442" i="5"/>
  <c r="H2464" i="5"/>
  <c r="J2472" i="5"/>
  <c r="I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F2489" i="5"/>
  <c r="X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B21" i="6"/>
  <c r="B51" i="6"/>
  <c r="G51" i="6"/>
  <c r="G16" i="6"/>
  <c r="H16" i="6"/>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37" i="4" s="1"/>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C19" i="6" s="1"/>
  <c r="J26" i="6"/>
  <c r="I27" i="6"/>
  <c r="I39" i="6"/>
  <c r="J46" i="6"/>
  <c r="I47" i="6"/>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B89" i="4"/>
  <c r="A63" i="6"/>
  <c r="K4" i="5"/>
  <c r="A15" i="2"/>
  <c r="A32" i="2"/>
  <c r="A50" i="2"/>
  <c r="A66" i="2"/>
  <c r="C6" i="3"/>
  <c r="C14" i="3"/>
  <c r="C22" i="3"/>
  <c r="C30" i="3"/>
  <c r="B27" i="4"/>
  <c r="B43" i="4"/>
  <c r="A28" i="6" s="1"/>
  <c r="A3" i="6"/>
  <c r="J19" i="6"/>
  <c r="I20" i="6"/>
  <c r="C20" i="6" s="1"/>
  <c r="J27" i="6"/>
  <c r="I29" i="6"/>
  <c r="C29" i="6" s="1"/>
  <c r="I30" i="6"/>
  <c r="C30" i="6" s="1"/>
  <c r="I31" i="6"/>
  <c r="I32" i="6"/>
  <c r="C32" i="6" s="1"/>
  <c r="J39" i="6"/>
  <c r="I40" i="6"/>
  <c r="J47" i="6"/>
  <c r="J55" i="6"/>
  <c r="J56" i="6"/>
  <c r="I57" i="6"/>
  <c r="C57" i="6" s="1"/>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c r="A91" i="4"/>
  <c r="B2" i="5"/>
  <c r="M4" i="5"/>
  <c r="B3" i="6"/>
  <c r="J20" i="6"/>
  <c r="I21" i="6"/>
  <c r="C21" i="6" s="1"/>
  <c r="J29" i="6"/>
  <c r="J30" i="6"/>
  <c r="J31" i="6"/>
  <c r="J32" i="6"/>
  <c r="J40" i="6"/>
  <c r="I41" i="6"/>
  <c r="I49" i="6"/>
  <c r="J57" i="6"/>
  <c r="I58" i="6"/>
  <c r="L67" i="6"/>
  <c r="A1" i="7"/>
  <c r="D4" i="8"/>
  <c r="C3" i="6"/>
  <c r="I4" i="6"/>
  <c r="C4" i="6" s="1"/>
  <c r="I5" i="6"/>
  <c r="C5" i="6" s="1"/>
  <c r="J21" i="6"/>
  <c r="I22" i="6"/>
  <c r="I34" i="6"/>
  <c r="C34" i="6" s="1"/>
  <c r="J41" i="6"/>
  <c r="I42" i="6"/>
  <c r="J49" i="6"/>
  <c r="I50" i="6"/>
  <c r="C50" i="6" s="1"/>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C12" i="6" s="1"/>
  <c r="J22" i="6"/>
  <c r="J34" i="6"/>
  <c r="I35" i="6"/>
  <c r="J42" i="6"/>
  <c r="J50" i="6"/>
  <c r="I51" i="6"/>
  <c r="C51" i="6" s="1"/>
  <c r="J59" i="6"/>
  <c r="I60" i="6"/>
  <c r="C60" i="6" s="1"/>
  <c r="C5" i="7"/>
  <c r="D1" i="6"/>
  <c r="J6" i="6"/>
  <c r="J7" i="6"/>
  <c r="J8" i="6"/>
  <c r="J9" i="6"/>
  <c r="J10" i="6"/>
  <c r="J11" i="6"/>
  <c r="J12" i="6"/>
  <c r="I24" i="6"/>
  <c r="J35" i="6"/>
  <c r="I36" i="6"/>
  <c r="C36" i="6" s="1"/>
  <c r="I44" i="6"/>
  <c r="C44" i="6" s="1"/>
  <c r="J51" i="6"/>
  <c r="I52" i="6"/>
  <c r="C52" i="6" s="1"/>
  <c r="J60" i="6"/>
  <c r="I62" i="6"/>
  <c r="I65" i="6"/>
  <c r="D5" i="7"/>
  <c r="B10" i="4"/>
  <c r="A6" i="6" s="1"/>
  <c r="B18" i="4"/>
  <c r="A10" i="6" s="1"/>
  <c r="G25" i="4"/>
  <c r="G49" i="4" s="1"/>
  <c r="B44" i="4"/>
  <c r="A29" i="6"/>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I64" i="6"/>
  <c r="J65" i="6"/>
  <c r="I66" i="6"/>
  <c r="B58"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90" i="5"/>
  <c r="R2044" i="5"/>
  <c r="R1967" i="5"/>
  <c r="F290" i="5"/>
  <c r="H987" i="5"/>
  <c r="H1959" i="5"/>
  <c r="R987" i="5"/>
  <c r="R2069" i="5"/>
  <c r="I1959" i="5"/>
  <c r="X1272" i="5"/>
  <c r="H2069" i="5"/>
  <c r="J1959" i="5"/>
  <c r="R1959" i="5"/>
  <c r="X1198" i="5"/>
  <c r="I678" i="5"/>
  <c r="H678" i="5"/>
  <c r="J987" i="5"/>
  <c r="S606" i="5"/>
  <c r="S610" i="5"/>
  <c r="X520" i="5"/>
  <c r="X322" i="5"/>
  <c r="X347" i="5"/>
  <c r="X186" i="5"/>
  <c r="X226" i="5"/>
  <c r="X456" i="5"/>
  <c r="S598" i="5"/>
  <c r="X550" i="5"/>
  <c r="X542" i="5"/>
  <c r="X221" i="5"/>
  <c r="X165" i="5"/>
  <c r="X37" i="5"/>
  <c r="X504" i="5"/>
  <c r="X338" i="5"/>
  <c r="X121" i="5"/>
  <c r="X323" i="5"/>
  <c r="X483" i="5"/>
  <c r="X326" i="5"/>
  <c r="X310" i="5"/>
  <c r="X146" i="5"/>
  <c r="X488" i="5"/>
  <c r="X514" i="5"/>
  <c r="X498" i="5"/>
  <c r="X482" i="5"/>
  <c r="X558" i="5"/>
  <c r="X555" i="5"/>
  <c r="X230" i="5"/>
  <c r="X21" i="5"/>
  <c r="X149" i="5"/>
  <c r="X530" i="5"/>
  <c r="X387" i="5"/>
  <c r="X122" i="5"/>
  <c r="X546" i="5"/>
  <c r="S532" i="5"/>
  <c r="X336" i="5"/>
  <c r="X356" i="5"/>
  <c r="S356" i="5"/>
  <c r="X318" i="5"/>
  <c r="X154" i="5"/>
  <c r="X214"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250" i="5"/>
  <c r="X242" i="5"/>
  <c r="X345" i="5"/>
  <c r="X285" i="5"/>
  <c r="X321" i="5"/>
  <c r="X249" i="5"/>
  <c r="X309" i="5"/>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R403" i="5"/>
  <c r="H2317" i="5"/>
  <c r="F799" i="5"/>
  <c r="F775" i="5"/>
  <c r="F2363" i="5"/>
  <c r="H799" i="5"/>
  <c r="H775" i="5"/>
  <c r="J391" i="5"/>
  <c r="H2363" i="5"/>
  <c r="I2317" i="5"/>
  <c r="F1786" i="5"/>
  <c r="F942" i="5"/>
  <c r="I799" i="5"/>
  <c r="I775" i="5"/>
  <c r="J2016" i="5"/>
  <c r="J1724" i="5"/>
  <c r="X1684" i="5"/>
  <c r="H1434" i="5"/>
  <c r="I1308" i="5"/>
  <c r="F1272" i="5"/>
  <c r="J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J1725" i="5"/>
  <c r="H1716" i="5"/>
  <c r="F1403" i="5"/>
  <c r="X1381" i="5"/>
  <c r="X1329" i="5"/>
  <c r="I1095" i="5"/>
  <c r="X971" i="5"/>
  <c r="X2213" i="5"/>
  <c r="X1633" i="5"/>
  <c r="R808" i="5"/>
  <c r="J239" i="5"/>
  <c r="J2133" i="5"/>
  <c r="J2161" i="5"/>
  <c r="X1919" i="5"/>
  <c r="I1716" i="5"/>
  <c r="H1426" i="5"/>
  <c r="H1329" i="5"/>
  <c r="I608" i="5"/>
  <c r="F808" i="5"/>
  <c r="J314" i="5"/>
  <c r="H239" i="5"/>
  <c r="R2133" i="5"/>
  <c r="R2161" i="5"/>
  <c r="F1919" i="5"/>
  <c r="J1716"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F1900" i="5"/>
  <c r="R1919" i="5"/>
  <c r="R1725" i="5"/>
  <c r="R1684" i="5"/>
  <c r="X1526" i="5"/>
  <c r="J1308" i="5"/>
  <c r="J2181" i="5"/>
  <c r="H2164" i="5"/>
  <c r="R2184" i="5"/>
  <c r="J1668" i="5"/>
  <c r="R1660" i="5"/>
  <c r="X1688" i="5"/>
  <c r="H1652" i="5"/>
  <c r="I1644" i="5"/>
  <c r="H942" i="5"/>
  <c r="I720" i="5"/>
  <c r="R2181" i="5"/>
  <c r="I2164" i="5"/>
  <c r="X2092" i="5"/>
  <c r="R1668" i="5"/>
  <c r="F1708" i="5"/>
  <c r="I1652" i="5"/>
  <c r="J1644" i="5"/>
  <c r="X942" i="5"/>
  <c r="X767" i="5"/>
  <c r="H391" i="5"/>
  <c r="J720" i="5"/>
  <c r="J2454" i="5"/>
  <c r="F2215" i="5"/>
  <c r="R2164" i="5"/>
  <c r="I2043" i="5"/>
  <c r="R1657" i="5"/>
  <c r="R1652" i="5"/>
  <c r="H1708"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I1867" i="5"/>
  <c r="X1304" i="5"/>
  <c r="I1145" i="5"/>
  <c r="J1074" i="5"/>
  <c r="R794" i="5"/>
  <c r="I634" i="5"/>
  <c r="H670" i="5"/>
  <c r="X634" i="5"/>
  <c r="F1940" i="5"/>
  <c r="F2289" i="5"/>
  <c r="F2154" i="5"/>
  <c r="J2100" i="5"/>
  <c r="J1940" i="5"/>
  <c r="X2035" i="5"/>
  <c r="J1867" i="5"/>
  <c r="I176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I1786" i="5"/>
  <c r="J1471" i="5"/>
  <c r="I1131" i="5"/>
  <c r="I1115" i="5"/>
  <c r="I1304" i="5"/>
  <c r="R1145" i="5"/>
  <c r="X814" i="5"/>
  <c r="H634" i="5"/>
  <c r="R423" i="5"/>
  <c r="I2289" i="5"/>
  <c r="J1435" i="5"/>
  <c r="I1435" i="5"/>
  <c r="H1435" i="5"/>
  <c r="R2405" i="5"/>
  <c r="H2386" i="5"/>
  <c r="J218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F2180" i="5"/>
  <c r="X2237" i="5"/>
  <c r="R2237" i="5"/>
  <c r="J2237" i="5"/>
  <c r="H2237" i="5"/>
  <c r="F2237" i="5"/>
  <c r="H2133" i="5"/>
  <c r="F2133" i="5"/>
  <c r="I2133" i="5"/>
  <c r="I1952" i="5"/>
  <c r="H1952" i="5"/>
  <c r="F1952" i="5"/>
  <c r="F1761" i="5"/>
  <c r="X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J1107" i="5"/>
  <c r="H1107" i="5"/>
  <c r="F1107" i="5"/>
  <c r="I662" i="5"/>
  <c r="F662" i="5"/>
  <c r="X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F1095" i="5"/>
  <c r="J1095" i="5"/>
  <c r="H1095" i="5"/>
  <c r="H1110" i="5"/>
  <c r="X1110"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J1131" i="5"/>
  <c r="H1131" i="5"/>
  <c r="F1131" i="5"/>
  <c r="I718" i="5"/>
  <c r="J718" i="5"/>
  <c r="F718" i="5"/>
  <c r="X718"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B39" i="6"/>
  <c r="G39" i="6"/>
  <c r="F24" i="6"/>
  <c r="B44" i="6"/>
  <c r="G44" i="6"/>
  <c r="G32" i="6"/>
  <c r="B49" i="6"/>
  <c r="G49" i="6"/>
  <c r="B34" i="6"/>
  <c r="G34" i="6"/>
  <c r="B29" i="6"/>
  <c r="G29" i="6"/>
  <c r="B24" i="6"/>
  <c r="G24" i="6"/>
  <c r="G19" i="6"/>
  <c r="H19" i="6"/>
  <c r="F2426" i="5"/>
  <c r="X2426" i="5"/>
  <c r="R2426" i="5"/>
  <c r="J2426" i="5"/>
  <c r="I2426" i="5"/>
  <c r="H2426" i="5"/>
  <c r="D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I2399" i="5"/>
  <c r="H2399" i="5"/>
  <c r="F2399" i="5"/>
  <c r="R2399" i="5"/>
  <c r="J2399" i="5"/>
  <c r="X2399" i="5"/>
  <c r="J2392" i="5"/>
  <c r="I2392" i="5"/>
  <c r="R2392" i="5"/>
  <c r="H2392" i="5"/>
  <c r="F2392" i="5"/>
  <c r="H2369" i="5"/>
  <c r="F2369" i="5"/>
  <c r="J2369" i="5"/>
  <c r="I2369" i="5"/>
  <c r="X2369" i="5"/>
  <c r="R2369" i="5"/>
  <c r="H2383" i="5"/>
  <c r="J2383" i="5"/>
  <c r="R2383" i="5"/>
  <c r="I2383" i="5"/>
  <c r="F2383" i="5"/>
  <c r="F2319" i="5"/>
  <c r="I2319" i="5"/>
  <c r="J2319" i="5"/>
  <c r="H2319" i="5"/>
  <c r="R2319" i="5"/>
  <c r="R2279" i="5"/>
  <c r="F2279" i="5"/>
  <c r="X2279" i="5"/>
  <c r="J2279" i="5"/>
  <c r="I2279" i="5"/>
  <c r="H2279" i="5"/>
  <c r="R2272" i="5"/>
  <c r="J2272" i="5"/>
  <c r="I2272" i="5"/>
  <c r="H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F2066" i="5"/>
  <c r="X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I1583" i="5"/>
  <c r="H1583" i="5"/>
  <c r="F1583" i="5"/>
  <c r="R1583" i="5"/>
  <c r="J1583" i="5"/>
  <c r="X1583" i="5"/>
  <c r="R1346" i="5"/>
  <c r="X1346" i="5"/>
  <c r="I1346" i="5"/>
  <c r="H1346" i="5"/>
  <c r="J1346" i="5"/>
  <c r="F1346" i="5"/>
  <c r="H1476" i="5"/>
  <c r="F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I1392" i="5"/>
  <c r="H1392" i="5"/>
  <c r="R1584" i="5"/>
  <c r="J1584" i="5"/>
  <c r="I1584" i="5"/>
  <c r="H1584" i="5"/>
  <c r="F1584" i="5"/>
  <c r="J1445" i="5"/>
  <c r="H1445" i="5"/>
  <c r="I1445" i="5"/>
  <c r="F1445" i="5"/>
  <c r="R1445" i="5"/>
  <c r="X1445" i="5"/>
  <c r="R1592" i="5"/>
  <c r="J1592" i="5"/>
  <c r="I1592" i="5"/>
  <c r="H1592" i="5"/>
  <c r="F1592" i="5"/>
  <c r="X1592" i="5"/>
  <c r="R1517" i="5"/>
  <c r="J1517" i="5"/>
  <c r="H1517" i="5"/>
  <c r="I1517" i="5"/>
  <c r="F1517" i="5"/>
  <c r="X1517" i="5"/>
  <c r="J1244" i="5"/>
  <c r="I1244" i="5"/>
  <c r="R1244" i="5"/>
  <c r="H1244" i="5"/>
  <c r="F1244" i="5"/>
  <c r="J1477" i="5"/>
  <c r="H1477" i="5"/>
  <c r="I1477" i="5"/>
  <c r="F1477" i="5"/>
  <c r="R1477" i="5"/>
  <c r="X1477" i="5"/>
  <c r="I1335" i="5"/>
  <c r="H1335" i="5"/>
  <c r="R1335" i="5"/>
  <c r="J1335" i="5"/>
  <c r="F1335" i="5"/>
  <c r="X1335" i="5"/>
  <c r="I1303" i="5"/>
  <c r="H1303" i="5"/>
  <c r="R1303" i="5"/>
  <c r="J1303" i="5"/>
  <c r="F1303" i="5"/>
  <c r="I1271" i="5"/>
  <c r="H1271" i="5"/>
  <c r="R1271" i="5"/>
  <c r="J1271" i="5"/>
  <c r="F1271" i="5"/>
  <c r="F1366" i="5"/>
  <c r="R1366" i="5"/>
  <c r="J1366" i="5"/>
  <c r="I1366" i="5"/>
  <c r="H1366" i="5"/>
  <c r="X1366" i="5"/>
  <c r="H1016" i="5"/>
  <c r="F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R1056" i="5"/>
  <c r="I1056" i="5"/>
  <c r="J1056" i="5"/>
  <c r="H992" i="5"/>
  <c r="F992" i="5"/>
  <c r="X992" i="5"/>
  <c r="R992" i="5"/>
  <c r="J992" i="5"/>
  <c r="I992" i="5"/>
  <c r="F1238" i="5"/>
  <c r="X1238" i="5"/>
  <c r="R1238" i="5"/>
  <c r="J1238" i="5"/>
  <c r="H1238" i="5"/>
  <c r="I1238" i="5"/>
  <c r="H988" i="5"/>
  <c r="F988" i="5"/>
  <c r="X988" i="5"/>
  <c r="R988" i="5"/>
  <c r="J988" i="5"/>
  <c r="I988" i="5"/>
  <c r="H1116" i="5"/>
  <c r="F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74" i="4"/>
  <c r="D31" i="4"/>
  <c r="D67" i="4"/>
  <c r="D55" i="4"/>
  <c r="A17" i="6"/>
  <c r="B35" i="4"/>
  <c r="A22" i="6" s="1"/>
  <c r="B46" i="6"/>
  <c r="G46" i="6"/>
  <c r="B26" i="6"/>
  <c r="G26" i="6"/>
  <c r="G21" i="6"/>
  <c r="H21" i="6"/>
  <c r="B36" i="6"/>
  <c r="G36" i="6"/>
  <c r="G20" i="6"/>
  <c r="H20" i="6"/>
  <c r="B45" i="6"/>
  <c r="G45" i="6"/>
  <c r="D17" i="6"/>
  <c r="H2439" i="5"/>
  <c r="F2439" i="5"/>
  <c r="X2439" i="5"/>
  <c r="R2439" i="5"/>
  <c r="J2439" i="5"/>
  <c r="I2439" i="5"/>
  <c r="F2414" i="5"/>
  <c r="X2414" i="5"/>
  <c r="R2414" i="5"/>
  <c r="J2414" i="5"/>
  <c r="I2414" i="5"/>
  <c r="H2414" i="5"/>
  <c r="J2448" i="5"/>
  <c r="F2448" i="5"/>
  <c r="I2448" i="5"/>
  <c r="H2448" i="5"/>
  <c r="R2448" i="5"/>
  <c r="B27" i="6"/>
  <c r="G27" i="6"/>
  <c r="I2427" i="5"/>
  <c r="H2427" i="5"/>
  <c r="F2427" i="5"/>
  <c r="R2427" i="5"/>
  <c r="J2427" i="5"/>
  <c r="J2378" i="5"/>
  <c r="H2378" i="5"/>
  <c r="F2378" i="5"/>
  <c r="X2378" i="5"/>
  <c r="R2378" i="5"/>
  <c r="I2378" i="5"/>
  <c r="F2287" i="5"/>
  <c r="R2287" i="5"/>
  <c r="I2287" i="5"/>
  <c r="J2287" i="5"/>
  <c r="H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H2238" i="5"/>
  <c r="F2238" i="5"/>
  <c r="X2238" i="5"/>
  <c r="R2238" i="5"/>
  <c r="J2238" i="5"/>
  <c r="I2238" i="5"/>
  <c r="F2086" i="5"/>
  <c r="X2086" i="5"/>
  <c r="R2086" i="5"/>
  <c r="J2086" i="5"/>
  <c r="I2086" i="5"/>
  <c r="H2086" i="5"/>
  <c r="I2091" i="5"/>
  <c r="H2091" i="5"/>
  <c r="F2091" i="5"/>
  <c r="R2091" i="5"/>
  <c r="J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R2263" i="5"/>
  <c r="F2263" i="5"/>
  <c r="R2034" i="5"/>
  <c r="J2034" i="5"/>
  <c r="I2034" i="5"/>
  <c r="H2034" i="5"/>
  <c r="F2034" i="5"/>
  <c r="X2034" i="5"/>
  <c r="X1819" i="5"/>
  <c r="R1819" i="5"/>
  <c r="F1819" i="5"/>
  <c r="J1819" i="5"/>
  <c r="I1819" i="5"/>
  <c r="H1819" i="5"/>
  <c r="H1803" i="5"/>
  <c r="F1803" i="5"/>
  <c r="X1803" i="5"/>
  <c r="R1803" i="5"/>
  <c r="J1803" i="5"/>
  <c r="I1803" i="5"/>
  <c r="H1771" i="5"/>
  <c r="F1771" i="5"/>
  <c r="R1771" i="5"/>
  <c r="J1771" i="5"/>
  <c r="I1771" i="5"/>
  <c r="F2082" i="5"/>
  <c r="X2082" i="5"/>
  <c r="R2082" i="5"/>
  <c r="J2082" i="5"/>
  <c r="I2082" i="5"/>
  <c r="H2082"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R1691" i="5"/>
  <c r="J1691" i="5"/>
  <c r="I1691" i="5"/>
  <c r="H1691" i="5"/>
  <c r="F1691" i="5"/>
  <c r="R1548" i="5"/>
  <c r="J1548" i="5"/>
  <c r="H1548" i="5"/>
  <c r="I1548" i="5"/>
  <c r="F1548" i="5"/>
  <c r="X1548" i="5"/>
  <c r="I1611" i="5"/>
  <c r="H1611" i="5"/>
  <c r="F1611" i="5"/>
  <c r="R1611" i="5"/>
  <c r="J1611" i="5"/>
  <c r="X1611" i="5"/>
  <c r="I1579" i="5"/>
  <c r="H1579" i="5"/>
  <c r="F1579" i="5"/>
  <c r="R1579" i="5"/>
  <c r="J1579" i="5"/>
  <c r="R1338" i="5"/>
  <c r="H1338" i="5"/>
  <c r="F1338" i="5"/>
  <c r="X1338" i="5"/>
  <c r="J1338" i="5"/>
  <c r="I1338" i="5"/>
  <c r="R1572" i="5"/>
  <c r="J1572" i="5"/>
  <c r="I1572" i="5"/>
  <c r="H1572" i="5"/>
  <c r="F1572" i="5"/>
  <c r="X1572" i="5"/>
  <c r="R1360" i="5"/>
  <c r="J1360" i="5"/>
  <c r="H1360" i="5"/>
  <c r="F1360" i="5"/>
  <c r="I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X2396" i="5"/>
  <c r="H2396" i="5"/>
  <c r="H2331" i="5"/>
  <c r="F2331" i="5"/>
  <c r="R2331" i="5"/>
  <c r="I2331" i="5"/>
  <c r="J2331" i="5"/>
  <c r="H2327" i="5"/>
  <c r="F2327" i="5"/>
  <c r="I2327" i="5"/>
  <c r="R2327" i="5"/>
  <c r="J2327" i="5"/>
  <c r="I2292" i="5"/>
  <c r="J2292" i="5"/>
  <c r="H2292" i="5"/>
  <c r="F2292" i="5"/>
  <c r="X2292" i="5"/>
  <c r="R2292" i="5"/>
  <c r="X2290" i="5"/>
  <c r="R2290" i="5"/>
  <c r="I2290" i="5"/>
  <c r="J2290" i="5"/>
  <c r="H2290" i="5"/>
  <c r="F2290" i="5"/>
  <c r="H2123" i="5"/>
  <c r="F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R1195" i="5"/>
  <c r="F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R675" i="5"/>
  <c r="J675" i="5"/>
  <c r="I675" i="5"/>
  <c r="H675" i="5"/>
  <c r="F675" i="5"/>
  <c r="X659" i="5"/>
  <c r="R659" i="5"/>
  <c r="J659" i="5"/>
  <c r="I659" i="5"/>
  <c r="H659" i="5"/>
  <c r="F659" i="5"/>
  <c r="X643" i="5"/>
  <c r="R643" i="5"/>
  <c r="J643" i="5"/>
  <c r="I643" i="5"/>
  <c r="H643" i="5"/>
  <c r="F643"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I2407" i="5"/>
  <c r="H2407" i="5"/>
  <c r="F2407" i="5"/>
  <c r="J2407" i="5"/>
  <c r="R2407" i="5"/>
  <c r="I2431" i="5"/>
  <c r="H2431" i="5"/>
  <c r="F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A25" i="6"/>
  <c r="B57" i="4"/>
  <c r="A40" i="6" s="1"/>
  <c r="B51" i="4"/>
  <c r="A35" i="6" s="1"/>
  <c r="B69" i="4"/>
  <c r="A50" i="6" s="1"/>
  <c r="B63" i="4"/>
  <c r="A45" i="6" s="1"/>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I2076" i="5"/>
  <c r="R2148" i="5"/>
  <c r="J2148" i="5"/>
  <c r="I2148" i="5"/>
  <c r="H2148" i="5"/>
  <c r="F2148" i="5"/>
  <c r="R2006" i="5"/>
  <c r="J2006" i="5"/>
  <c r="I2006" i="5"/>
  <c r="H2006" i="5"/>
  <c r="F2006" i="5"/>
  <c r="X2006" i="5"/>
  <c r="F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H1436" i="5"/>
  <c r="X1436" i="5"/>
  <c r="R1436" i="5"/>
  <c r="F1436" i="5"/>
  <c r="J1436" i="5"/>
  <c r="I1436" i="5"/>
  <c r="J1228" i="5"/>
  <c r="I1228" i="5"/>
  <c r="F1228" i="5"/>
  <c r="X1228" i="5"/>
  <c r="R1228" i="5"/>
  <c r="H1228" i="5"/>
  <c r="J1196" i="5"/>
  <c r="I1196" i="5"/>
  <c r="F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I1496" i="5"/>
  <c r="H1496" i="5"/>
  <c r="F1496" i="5"/>
  <c r="X1496" i="5"/>
  <c r="R1496" i="5"/>
  <c r="J1496" i="5"/>
  <c r="H1124" i="5"/>
  <c r="F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R1024" i="5"/>
  <c r="J1024" i="5"/>
  <c r="I1024" i="5"/>
  <c r="F1206" i="5"/>
  <c r="X1206" i="5"/>
  <c r="R1206" i="5"/>
  <c r="J1206" i="5"/>
  <c r="H1206" i="5"/>
  <c r="I1206" i="5"/>
  <c r="H1084" i="5"/>
  <c r="F1084" i="5"/>
  <c r="X1084" i="5"/>
  <c r="R1084" i="5"/>
  <c r="J1084" i="5"/>
  <c r="I1084" i="5"/>
  <c r="F1266" i="5"/>
  <c r="X1266" i="5"/>
  <c r="R1266" i="5"/>
  <c r="J1266" i="5"/>
  <c r="I1266" i="5"/>
  <c r="H1266" i="5"/>
  <c r="F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A24" i="6"/>
  <c r="B68" i="4"/>
  <c r="A49" i="6" s="1"/>
  <c r="B62" i="4"/>
  <c r="A44" i="6" s="1"/>
  <c r="B50" i="4"/>
  <c r="A34" i="6" s="1"/>
  <c r="B56" i="4"/>
  <c r="A39" i="6" s="1"/>
  <c r="J2487" i="5"/>
  <c r="I2487" i="5"/>
  <c r="X2487" i="5"/>
  <c r="R2487" i="5"/>
  <c r="H2487" i="5"/>
  <c r="F2487" i="5"/>
  <c r="H2467" i="5"/>
  <c r="R2467" i="5"/>
  <c r="J2467" i="5"/>
  <c r="I2467" i="5"/>
  <c r="F2467" i="5"/>
  <c r="X2467" i="5"/>
  <c r="J2500" i="5"/>
  <c r="I2500" i="5"/>
  <c r="H2500" i="5"/>
  <c r="R2500" i="5"/>
  <c r="F2500" i="5"/>
  <c r="I2419" i="5"/>
  <c r="H2419" i="5"/>
  <c r="F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F1234" i="5"/>
  <c r="X1234" i="5"/>
  <c r="J1234" i="5"/>
  <c r="I1234" i="5"/>
  <c r="H1234" i="5"/>
  <c r="R1234" i="5"/>
  <c r="H1112" i="5"/>
  <c r="F1112" i="5"/>
  <c r="X1112" i="5"/>
  <c r="R1112" i="5"/>
  <c r="J1112" i="5"/>
  <c r="I1112" i="5"/>
  <c r="H1080" i="5"/>
  <c r="F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A27" i="6"/>
  <c r="B53" i="4"/>
  <c r="A37" i="6" s="1"/>
  <c r="B65" i="4"/>
  <c r="A47" i="6"/>
  <c r="B71" i="4"/>
  <c r="A52" i="6" s="1"/>
  <c r="B59" i="4"/>
  <c r="A42" i="6" s="1"/>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I1591" i="5"/>
  <c r="H1591" i="5"/>
  <c r="F1591" i="5"/>
  <c r="R1591" i="5"/>
  <c r="J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s="1"/>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R2235" i="5"/>
  <c r="F2235" i="5"/>
  <c r="X2278" i="5"/>
  <c r="J2278" i="5"/>
  <c r="I2278" i="5"/>
  <c r="H2278" i="5"/>
  <c r="F2278" i="5"/>
  <c r="R2278" i="5"/>
  <c r="I2071" i="5"/>
  <c r="H2071" i="5"/>
  <c r="F2071" i="5"/>
  <c r="X2071" i="5"/>
  <c r="R2071" i="5"/>
  <c r="J2071" i="5"/>
  <c r="R2052" i="5"/>
  <c r="J2052" i="5"/>
  <c r="H2052" i="5"/>
  <c r="F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H1759" i="5"/>
  <c r="F1759" i="5"/>
  <c r="X1759" i="5"/>
  <c r="R1759" i="5"/>
  <c r="J1759" i="5"/>
  <c r="I1759" i="5"/>
  <c r="X1839" i="5"/>
  <c r="R1839" i="5"/>
  <c r="J1839" i="5"/>
  <c r="I1839" i="5"/>
  <c r="H1839" i="5"/>
  <c r="F1839" i="5"/>
  <c r="R1707" i="5"/>
  <c r="J1707" i="5"/>
  <c r="I1707" i="5"/>
  <c r="H1707" i="5"/>
  <c r="F1707" i="5"/>
  <c r="R1635" i="5"/>
  <c r="J1635" i="5"/>
  <c r="I1635" i="5"/>
  <c r="H1635" i="5"/>
  <c r="F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I1810" i="5"/>
  <c r="R1810" i="5"/>
  <c r="J1810" i="5"/>
  <c r="H1810" i="5"/>
  <c r="F1810" i="5"/>
  <c r="X1810" i="5"/>
  <c r="J1429" i="5"/>
  <c r="I1429" i="5"/>
  <c r="H1429" i="5"/>
  <c r="R1429" i="5"/>
  <c r="X1429" i="5"/>
  <c r="F1429" i="5"/>
  <c r="I1619" i="5"/>
  <c r="H1619" i="5"/>
  <c r="F1619" i="5"/>
  <c r="R1619" i="5"/>
  <c r="J1619" i="5"/>
  <c r="I1587" i="5"/>
  <c r="H1587" i="5"/>
  <c r="F1587" i="5"/>
  <c r="R1587" i="5"/>
  <c r="J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R976" i="5"/>
  <c r="J976" i="5"/>
  <c r="I976" i="5"/>
  <c r="H976" i="5"/>
  <c r="H1020" i="5"/>
  <c r="F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A26" i="6"/>
  <c r="B70" i="4"/>
  <c r="A51" i="6" s="1"/>
  <c r="B52" i="4"/>
  <c r="A36" i="6" s="1"/>
  <c r="B58" i="4"/>
  <c r="A41" i="6" s="1"/>
  <c r="B64" i="4"/>
  <c r="A46" i="6"/>
  <c r="A14" i="6"/>
  <c r="B32" i="4"/>
  <c r="A19" i="6" s="1"/>
  <c r="D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A16" i="6"/>
  <c r="B34" i="4"/>
  <c r="A21" i="6" s="1"/>
  <c r="F44" i="6"/>
  <c r="H44" i="6"/>
  <c r="D44" i="6"/>
  <c r="F34" i="6"/>
  <c r="F39" i="6"/>
  <c r="F54" i="6"/>
  <c r="F65" i="6"/>
  <c r="F49" i="6"/>
  <c r="F29" i="6"/>
  <c r="H29" i="6"/>
  <c r="F2430" i="5"/>
  <c r="X2430" i="5"/>
  <c r="R2430" i="5"/>
  <c r="J2430" i="5"/>
  <c r="I2430" i="5"/>
  <c r="H2430" i="5"/>
  <c r="D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J1444" i="5"/>
  <c r="I1444" i="5"/>
  <c r="R1444" i="5"/>
  <c r="F1415" i="5"/>
  <c r="R1415" i="5"/>
  <c r="J1415" i="5"/>
  <c r="I1415" i="5"/>
  <c r="X1415" i="5"/>
  <c r="H1415" i="5"/>
  <c r="I1359" i="5"/>
  <c r="H1359" i="5"/>
  <c r="X1359" i="5"/>
  <c r="R1359" i="5"/>
  <c r="F1359" i="5"/>
  <c r="J1359" i="5"/>
  <c r="H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595" i="5"/>
  <c r="X411" i="5"/>
  <c r="X439" i="5"/>
  <c r="X600" i="5"/>
  <c r="S600" i="5"/>
  <c r="X447" i="5"/>
  <c r="X251" i="5"/>
  <c r="X365" i="5"/>
  <c r="X423" i="5"/>
  <c r="X191" i="5"/>
  <c r="X243" i="5"/>
  <c r="X403" i="5"/>
  <c r="X108" i="5"/>
  <c r="X481" i="5"/>
  <c r="X112" i="5"/>
  <c r="X569" i="5"/>
  <c r="X168" i="5"/>
  <c r="X164" i="5"/>
  <c r="X446" i="5"/>
  <c r="X553" i="5"/>
  <c r="X308" i="5"/>
  <c r="X200" i="5"/>
  <c r="X316" i="5"/>
  <c r="X208" i="5"/>
  <c r="X382" i="5"/>
  <c r="S382" i="5"/>
  <c r="X224" i="5"/>
  <c r="X256" i="5"/>
  <c r="X288" i="5"/>
  <c r="X367" i="5"/>
  <c r="X390" i="5"/>
  <c r="X525" i="5"/>
  <c r="X475" i="5"/>
  <c r="X490" i="5"/>
  <c r="X537" i="5"/>
  <c r="X116" i="5"/>
  <c r="X236" i="5"/>
  <c r="X268"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252" i="5"/>
  <c r="X284" i="5"/>
  <c r="X583" i="5"/>
  <c r="X419" i="5"/>
  <c r="X261" i="5"/>
  <c r="X415" i="5"/>
  <c r="X293" i="5"/>
  <c r="X239" i="5"/>
  <c r="X608" i="5"/>
  <c r="X71" i="5"/>
  <c r="X265" i="5"/>
  <c r="X574" i="5"/>
  <c r="H39" i="6"/>
  <c r="D39" i="6"/>
  <c r="H26" i="6"/>
  <c r="H24" i="6"/>
  <c r="C24" i="6"/>
  <c r="H35" i="6"/>
  <c r="D35" i="6"/>
  <c r="H40" i="6"/>
  <c r="D40" i="6"/>
  <c r="H46" i="6"/>
  <c r="D46" i="6"/>
  <c r="H31" i="6"/>
  <c r="C31" i="6"/>
  <c r="D29" i="6"/>
  <c r="H30" i="6"/>
  <c r="AB12" i="5"/>
  <c r="AB9" i="5"/>
  <c r="AB10" i="5"/>
  <c r="AB14" i="5"/>
  <c r="AB17" i="5"/>
  <c r="AB16" i="5"/>
  <c r="AB8" i="5"/>
  <c r="AB13" i="5"/>
  <c r="AB15" i="5"/>
  <c r="AB11" i="5"/>
  <c r="H49" i="6"/>
  <c r="D49" i="6"/>
  <c r="H34" i="6"/>
  <c r="H32" i="6"/>
  <c r="D19" i="6"/>
  <c r="K65" i="6"/>
  <c r="D24" i="6"/>
  <c r="X100" i="5"/>
  <c r="D27" i="6"/>
  <c r="C27" i="6"/>
  <c r="C42" i="6"/>
  <c r="C40" i="6"/>
  <c r="C41" i="6"/>
  <c r="D20" i="6"/>
  <c r="C2" i="6"/>
  <c r="B2" i="6"/>
  <c r="F57" i="6"/>
  <c r="H57" i="6"/>
  <c r="H54" i="6"/>
  <c r="F62" i="6"/>
  <c r="H62" i="6"/>
  <c r="F58" i="6"/>
  <c r="H58" i="6"/>
  <c r="F60" i="6"/>
  <c r="H60" i="6"/>
  <c r="F63" i="6"/>
  <c r="H63" i="6"/>
  <c r="F59" i="6"/>
  <c r="H59" i="6"/>
  <c r="F55" i="6"/>
  <c r="D25" i="6"/>
  <c r="D26" i="6"/>
  <c r="C26" i="6"/>
  <c r="D21" i="6"/>
  <c r="D22" i="6"/>
  <c r="C22" i="6"/>
  <c r="H47" i="6"/>
  <c r="D47"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C39" i="6"/>
  <c r="C35" i="6"/>
  <c r="C46" i="6"/>
  <c r="D34" i="6"/>
  <c r="D31" i="6"/>
  <c r="D30" i="6"/>
  <c r="D32" i="6"/>
  <c r="R16" i="5"/>
  <c r="I16" i="5"/>
  <c r="H16" i="5"/>
  <c r="J16" i="5"/>
  <c r="F16" i="5"/>
  <c r="I10" i="5"/>
  <c r="F10" i="5"/>
  <c r="R10" i="5"/>
  <c r="J10" i="5"/>
  <c r="H10" i="5"/>
  <c r="H13" i="5"/>
  <c r="R13" i="5"/>
  <c r="J13" i="5"/>
  <c r="I13" i="5"/>
  <c r="F13" i="5"/>
  <c r="H17" i="5"/>
  <c r="I17" i="5"/>
  <c r="J17" i="5"/>
  <c r="R17" i="5"/>
  <c r="F17" i="5"/>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C49" i="6"/>
  <c r="C47" i="6"/>
  <c r="D60" i="6"/>
  <c r="D58" i="6"/>
  <c r="C58" i="6"/>
  <c r="D63" i="6"/>
  <c r="C63" i="6"/>
  <c r="C62" i="6"/>
  <c r="D62" i="6"/>
  <c r="C54" i="6"/>
  <c r="D54" i="6"/>
  <c r="D57" i="6"/>
  <c r="F56" i="6"/>
  <c r="H56" i="6"/>
  <c r="H55" i="6"/>
  <c r="D59" i="6"/>
  <c r="C59" i="6"/>
  <c r="X13" i="5"/>
  <c r="X10" i="5"/>
  <c r="X9" i="5"/>
  <c r="X12" i="5"/>
  <c r="X14" i="5"/>
  <c r="X17" i="5"/>
  <c r="X11" i="5"/>
  <c r="X15" i="5"/>
  <c r="X8" i="5"/>
  <c r="X16" i="5"/>
  <c r="D55" i="6"/>
  <c r="D56" i="6"/>
  <c r="S17" i="5"/>
  <c r="S12" i="5"/>
  <c r="S16" i="5"/>
  <c r="S15" i="5"/>
  <c r="S13" i="5"/>
  <c r="S14" i="5"/>
  <c r="S10" i="5"/>
  <c r="S11" i="5"/>
  <c r="S9" i="5"/>
  <c r="G64" i="6" a="1"/>
  <c r="D49" i="4" l="1"/>
  <c r="D43" i="4"/>
  <c r="D61" i="4"/>
  <c r="B7" i="5"/>
  <c r="C6" i="5"/>
  <c r="C5" i="5"/>
  <c r="V5" i="5" s="1"/>
  <c r="G64" i="6"/>
  <c r="G74" i="4"/>
  <c r="G43" i="4"/>
  <c r="G37" i="4"/>
  <c r="G31" i="4"/>
  <c r="G61" i="4"/>
  <c r="G55" i="4"/>
  <c r="G67" i="4"/>
  <c r="C7" i="5"/>
  <c r="B6" i="5"/>
  <c r="V6" i="5" l="1"/>
  <c r="G6" i="5" s="1"/>
  <c r="AB5" i="5"/>
  <c r="F69" i="6"/>
  <c r="V7" i="5"/>
  <c r="G7" i="5" s="1"/>
  <c r="AB7" i="5"/>
  <c r="J5" i="5"/>
  <c r="E5" i="5"/>
  <c r="I5" i="5"/>
  <c r="R5" i="5"/>
  <c r="G5" i="5"/>
  <c r="H5" i="5"/>
  <c r="F5" i="5"/>
  <c r="AB6" i="5"/>
  <c r="G66" i="6"/>
  <c r="H66" i="6" s="1"/>
  <c r="G68" i="6"/>
  <c r="H68" i="6" s="1"/>
  <c r="G67" i="6"/>
  <c r="H67" i="6" s="1"/>
  <c r="G65" i="6"/>
  <c r="H65" i="6" s="1"/>
  <c r="H64" i="6"/>
  <c r="B64" i="6"/>
  <c r="H6" i="5" l="1"/>
  <c r="I6" i="5"/>
  <c r="F6" i="5"/>
  <c r="E6" i="5"/>
  <c r="R6" i="5"/>
  <c r="J6" i="5"/>
  <c r="C69" i="6"/>
  <c r="C68" i="6"/>
  <c r="D68" i="6"/>
  <c r="X5" i="5"/>
  <c r="C67" i="6"/>
  <c r="D67" i="6"/>
  <c r="C66" i="6"/>
  <c r="D66" i="6"/>
  <c r="D64" i="6"/>
  <c r="C64" i="6"/>
  <c r="C65" i="6"/>
  <c r="D65" i="6"/>
  <c r="J7" i="5"/>
  <c r="E7" i="5"/>
  <c r="H7" i="5"/>
  <c r="R7" i="5"/>
  <c r="I7" i="5"/>
  <c r="F7" i="5"/>
  <c r="S6" i="5"/>
  <c r="S5" i="5"/>
  <c r="T6" i="5"/>
  <c r="X6" i="5" l="1"/>
  <c r="G69" i="6" a="1"/>
  <c r="G69" i="6" s="1"/>
  <c r="H69" i="6" s="1"/>
  <c r="H70" i="6" s="1"/>
  <c r="D2" i="6" s="1"/>
  <c r="X7" i="5"/>
  <c r="S7" i="5"/>
  <c r="T5" i="5"/>
  <c r="T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<sst xmlns="http://schemas.openxmlformats.org/spreadsheetml/2006/main" count="22330" uniqueCount="15809">
  <si>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</si>
  <si>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</si>
  <si>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</si>
  <si>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</si>
  <si>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</si>
  <si>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</si>
  <si>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</si>
  <si>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</si>
  <si>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</si>
  <si>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</si>
  <si>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</si>
  <si>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</si>
  <si>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</si>
  <si>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</si>
  <si>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</si>
  <si>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</si>
  <si>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</si>
  <si>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</si>
  <si>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</si>
  <si>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</si>
  <si>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</si>
  <si>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</si>
  <si>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</si>
  <si>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</si>
  <si>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</si>
  <si>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</si>
  <si>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</si>
  <si>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</si>
  <si>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</si>
  <si>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</si>
  <si>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</si>
  <si>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</si>
  <si>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</si>
  <si>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</si>
  <si>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</si>
  <si>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</si>
  <si>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</si>
  <si>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</si>
  <si>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</si>
  <si>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</si>
  <si>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</si>
  <si>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</si>
  <si>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</si>
  <si>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</si>
  <si>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</si>
  <si>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</si>
  <si>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</si>
  <si>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</si>
  <si>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</si>
  <si>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</si>
  <si>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</si>
  <si>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</si>
  <si>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</si>
  <si>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</si>
  <si>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</si>
  <si>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</si>
  <si>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</si>
  <si>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</si>
  <si>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</si>
  <si>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</si>
  <si>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</si>
  <si>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</si>
  <si>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</si>
  <si>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</si>
  <si>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</si>
  <si>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</si>
  <si>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</si>
  <si>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</si>
  <si>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</si>
  <si>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</si>
  <si>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</si>
  <si>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</si>
  <si>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</si>
  <si>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</si>
  <si>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</si>
  <si>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</si>
  <si>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</si>
  <si>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</si>
  <si>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</si>
  <si>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</si>
  <si>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</si>
  <si>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</si>
  <si>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</si>
  <si>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</si>
  <si>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</si>
  <si>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</si>
  <si>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</si>
  <si>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</si>
  <si>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</si>
  <si>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</si>
  <si>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</si>
  <si>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</si>
  <si>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</si>
  <si>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</si>
  <si>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</si>
  <si>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</si>
  <si>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</si>
  <si>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</si>
  <si>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</si>
  <si>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</si>
  <si>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</si>
  <si>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</si>
  <si>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</si>
  <si>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</si>
  <si>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</si>
  <si>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</si>
  <si>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</si>
  <si>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</si>
  <si>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</si>
  <si>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</si>
  <si>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</si>
  <si>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</si>
  <si>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</si>
  <si>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</si>
  <si>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</si>
  <si>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</si>
  <si>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</si>
  <si>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</si>
  <si>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</si>
  <si>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</si>
  <si>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</si>
  <si>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</si>
  <si>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</si>
  <si>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</si>
  <si>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</si>
  <si>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</si>
  <si>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</si>
  <si>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</si>
  <si>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</si>
  <si>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</si>
  <si>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</si>
  <si>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</si>
  <si>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</si>
  <si>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</si>
  <si>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</si>
  <si>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</si>
  <si>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</si>
  <si>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</si>
  <si>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</si>
  <si>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</si>
  <si>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</si>
  <si>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</si>
  <si>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</si>
  <si>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</si>
  <si>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</si>
  <si>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</si>
  <si>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</si>
  <si>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</si>
  <si>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</si>
  <si>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</si>
  <si>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</si>
  <si>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</si>
  <si>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</si>
  <si>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</si>
  <si>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</si>
  <si>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</si>
  <si>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</si>
  <si>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</si>
  <si>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</si>
  <si>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</si>
  <si>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</si>
  <si>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</si>
  <si>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</si>
  <si>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</si>
  <si>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</si>
  <si>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</si>
  <si>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</si>
  <si>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</si>
  <si>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</si>
  <si>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</si>
  <si>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</si>
  <si>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</si>
  <si>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</si>
  <si>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</si>
  <si>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</si>
  <si>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</si>
  <si>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</si>
  <si>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</si>
  <si>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</si>
  <si>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</si>
  <si>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</si>
  <si>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</si>
  <si>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</si>
  <si>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</si>
  <si>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</si>
  <si>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</si>
  <si>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</si>
  <si>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</si>
  <si>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</si>
  <si>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</si>
  <si>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</si>
  <si>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</si>
  <si>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</si>
  <si>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</si>
  <si>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</si>
  <si>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</si>
  <si>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</si>
  <si>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</si>
  <si>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</si>
  <si>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</si>
  <si>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</si>
  <si>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</si>
  <si>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</si>
  <si>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</si>
  <si>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</si>
  <si>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</si>
  <si>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</si>
  <si>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</si>
  <si>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</si>
  <si>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</si>
  <si>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</si>
  <si>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</si>
  <si>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</si>
  <si>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</si>
  <si>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</si>
  <si>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</si>
  <si>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</si>
  <si>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</si>
  <si>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</si>
  <si>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</si>
  <si>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</si>
  <si>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</si>
  <si>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</si>
  <si>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</si>
  <si>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</si>
  <si>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</si>
  <si>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</si>
  <si>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</si>
  <si>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</si>
  <si>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</si>
  <si>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</si>
  <si>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</si>
  <si>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</si>
  <si>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</si>
  <si>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</si>
  <si>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</si>
  <si>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</si>
  <si>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</si>
  <si>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</si>
  <si>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</si>
  <si>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</si>
  <si>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</si>
  <si>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</si>
  <si>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</si>
  <si>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</si>
  <si>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</si>
  <si>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</si>
  <si>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</si>
  <si>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</si>
  <si>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</si>
  <si>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</si>
  <si>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</si>
  <si>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</si>
  <si>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</si>
  <si>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</si>
  <si>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</si>
  <si>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</si>
  <si>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</si>
  <si>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</si>
  <si>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</si>
  <si>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</si>
  <si>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</si>
  <si>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</si>
  <si>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</si>
  <si>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</si>
  <si>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</si>
  <si>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</si>
  <si>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</si>
  <si>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</si>
  <si>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</si>
  <si>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</si>
  <si>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</si>
  <si>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</si>
  <si>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</si>
  <si>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</si>
  <si>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</si>
  <si>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</si>
  <si>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</si>
  <si>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</si>
  <si>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</si>
  <si>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</si>
  <si>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</si>
  <si>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</si>
  <si>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</si>
  <si>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</si>
  <si>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</si>
  <si>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</si>
  <si>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</si>
  <si>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</si>
  <si>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</si>
  <si>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</si>
  <si>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</si>
  <si>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</si>
  <si>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</si>
  <si>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</si>
  <si>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</si>
  <si>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</si>
  <si>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</si>
  <si>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</si>
  <si>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</si>
  <si>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</si>
  <si>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</si>
  <si>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</si>
  <si>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</si>
  <si>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</si>
  <si>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</si>
  <si>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</si>
  <si>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</si>
  <si>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</si>
  <si>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</si>
  <si>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</si>
  <si>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</si>
  <si>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</si>
  <si>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</si>
  <si>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</si>
  <si>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</si>
  <si>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</si>
  <si>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</si>
  <si>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</si>
  <si>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</si>
  <si>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</si>
  <si>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</si>
  <si>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</si>
  <si>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</si>
  <si>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</si>
  <si>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</si>
  <si>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</si>
  <si>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</si>
  <si>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</si>
  <si>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</si>
  <si>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</si>
  <si>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</si>
  <si>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</si>
  <si>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</si>
  <si>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</si>
  <si>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</si>
  <si>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</si>
  <si>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</si>
  <si>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</si>
  <si>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</si>
  <si>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</si>
  <si>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</si>
  <si>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</si>
  <si>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</si>
  <si>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</si>
  <si>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</si>
  <si>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</si>
  <si>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</si>
  <si>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</si>
  <si>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</si>
  <si>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</si>
  <si>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</si>
  <si>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</si>
  <si>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</si>
  <si>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</si>
  <si>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</si>
  <si>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</si>
  <si>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</si>
  <si>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</si>
  <si>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</si>
  <si>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</si>
  <si>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</si>
  <si>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</si>
  <si>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</si>
  <si>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</si>
  <si>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</si>
  <si>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</si>
  <si>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</si>
  <si>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</si>
  <si>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</si>
  <si>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</si>
  <si>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</si>
  <si>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</si>
  <si>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</si>
  <si>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</si>
  <si>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</si>
  <si>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</si>
  <si>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</si>
  <si>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</si>
  <si>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</si>
  <si>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</si>
  <si>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</si>
  <si>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</si>
  <si>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</si>
  <si>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</si>
  <si>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</si>
  <si>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</si>
  <si>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</si>
  <si>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</si>
  <si>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</si>
  <si>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</si>
  <si>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</si>
  <si>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</si>
  <si>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</si>
  <si>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</si>
  <si>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</si>
  <si>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</si>
  <si>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</si>
  <si>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</si>
  <si>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</si>
  <si>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</si>
  <si>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</si>
  <si>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</si>
  <si>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</si>
  <si>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</si>
  <si>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</si>
  <si>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</si>
  <si>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</si>
  <si>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</si>
  <si>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</si>
  <si>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</si>
  <si>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</si>
  <si>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</si>
  <si>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</si>
  <si>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</si>
  <si>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</si>
  <si>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</si>
  <si>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</si>
  <si>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</si>
  <si>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</si>
  <si>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</si>
  <si>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</si>
  <si>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</si>
  <si>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</si>
  <si>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</si>
  <si>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</si>
  <si>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</si>
  <si>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</si>
  <si>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</si>
  <si>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</si>
  <si>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</si>
  <si>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</si>
  <si>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</si>
  <si>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</si>
  <si>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</si>
  <si>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</si>
  <si>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</si>
  <si>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</si>
  <si>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</si>
  <si>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</si>
  <si>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</si>
  <si>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</si>
  <si>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</si>
  <si>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</si>
  <si>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</si>
  <si>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</si>
  <si>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</si>
  <si>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</si>
  <si>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</si>
  <si>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</si>
  <si>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</si>
  <si>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</si>
  <si>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</si>
  <si>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</si>
  <si>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</si>
  <si>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</si>
  <si>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</si>
  <si>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</si>
  <si>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</si>
  <si>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</si>
  <si>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</si>
  <si>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</si>
  <si>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</si>
  <si>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</si>
  <si>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</si>
  <si>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</si>
  <si>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</si>
  <si>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</si>
  <si>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</si>
  <si>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</si>
  <si>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</si>
  <si>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</si>
  <si>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</si>
  <si>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</si>
  <si>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</si>
  <si>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</si>
  <si>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</si>
  <si>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</si>
  <si>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</si>
  <si>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</si>
  <si>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</si>
  <si>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</si>
  <si>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</si>
  <si>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</si>
  <si>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</si>
  <si>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</si>
  <si>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</si>
  <si>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</si>
  <si>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</si>
  <si>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</si>
  <si>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</si>
  <si>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</si>
  <si>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</si>
  <si>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</si>
  <si>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</si>
  <si>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</si>
  <si>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</si>
  <si>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</si>
  <si>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</si>
  <si>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</si>
  <si>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</si>
  <si>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</si>
  <si>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</si>
  <si>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</si>
  <si>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</si>
  <si>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</si>
  <si>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</si>
  <si>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</si>
  <si>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</si>
  <si>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</si>
  <si>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</si>
  <si>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</si>
  <si>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</si>
  <si>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</si>
  <si>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</si>
  <si>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</si>
  <si>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</si>
  <si>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</si>
  <si>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</si>
  <si>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</si>
  <si>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</si>
  <si>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</si>
  <si>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</si>
  <si>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</si>
  <si>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</si>
  <si>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</si>
  <si>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</si>
  <si>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</si>
  <si>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</si>
  <si>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</si>
  <si>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</si>
  <si>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</si>
  <si>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</si>
  <si>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</si>
  <si>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</si>
  <si>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</si>
  <si>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</si>
  <si>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</si>
  <si>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</si>
  <si>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</si>
  <si>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</si>
  <si>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</si>
  <si>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</si>
  <si>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</si>
  <si>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</si>
  <si>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</si>
  <si>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</si>
  <si>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</si>
  <si>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</si>
  <si>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</si>
  <si>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</si>
  <si>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</si>
  <si>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</si>
  <si>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</si>
  <si>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</si>
  <si>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</si>
  <si>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</si>
  <si>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</si>
  <si>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</si>
  <si>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</si>
  <si>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</si>
  <si>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</si>
  <si>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</si>
  <si>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</si>
  <si>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</si>
  <si>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</si>
  <si>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</si>
  <si>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</si>
  <si>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</si>
  <si>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</si>
  <si>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</si>
  <si>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</si>
  <si>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</si>
  <si>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</si>
  <si>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</si>
  <si>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</si>
  <si>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</si>
  <si>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</si>
  <si>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</si>
  <si>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</si>
  <si>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</si>
  <si>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</si>
  <si>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</si>
  <si>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</si>
  <si>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</si>
  <si>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</si>
  <si>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</si>
  <si>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</si>
  <si>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</si>
  <si>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</si>
  <si>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</si>
  <si>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</si>
  <si>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</si>
  <si>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</si>
  <si>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</si>
  <si>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</si>
  <si>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</si>
  <si>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</si>
  <si>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</si>
  <si>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</si>
  <si>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</si>
  <si>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</si>
  <si>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</si>
  <si>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</si>
  <si>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</si>
  <si>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</si>
  <si>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</si>
  <si>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</si>
  <si>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</si>
  <si>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</si>
  <si>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</si>
  <si>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</si>
  <si>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</si>
  <si>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</si>
  <si>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</si>
  <si>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</si>
  <si>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</si>
  <si>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</si>
  <si>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</si>
  <si>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</si>
  <si>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</si>
  <si>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</si>
  <si>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</si>
  <si>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</si>
  <si>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</si>
  <si>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</si>
  <si>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</si>
  <si>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</si>
  <si>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</si>
  <si>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</si>
  <si>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</si>
  <si>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</si>
  <si>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</si>
  <si>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</si>
  <si>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</si>
  <si>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</si>
  <si>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</si>
  <si>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</si>
  <si>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</si>
  <si>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</si>
  <si>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</si>
  <si>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</si>
  <si>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</si>
  <si>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</si>
  <si>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</si>
  <si>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</si>
  <si>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</si>
  <si>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</si>
  <si>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</si>
  <si>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</si>
  <si>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</si>
  <si>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</si>
  <si>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</si>
  <si>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</si>
  <si>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</si>
  <si>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</si>
  <si>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</si>
  <si>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</si>
  <si>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</si>
  <si>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</si>
  <si>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</si>
  <si>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</si>
  <si>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</si>
  <si>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</si>
  <si>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</si>
  <si>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</si>
  <si>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</si>
  <si>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</si>
  <si>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</si>
  <si>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</si>
  <si>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</si>
  <si>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</si>
  <si>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</si>
  <si>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</si>
  <si>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</si>
  <si>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</si>
  <si>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</si>
  <si>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</si>
  <si>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</si>
  <si>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</si>
  <si>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</si>
  <si>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</si>
  <si>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</si>
  <si>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</si>
  <si>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</si>
  <si>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</si>
  <si>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</si>
  <si>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</si>
  <si>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</si>
  <si>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</si>
  <si>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</si>
  <si>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</si>
  <si>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</si>
  <si>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</si>
  <si>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</si>
  <si>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</si>
  <si>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</si>
  <si>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</si>
  <si>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</si>
  <si>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</si>
  <si>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</si>
  <si>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</si>
  <si>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</si>
  <si>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</si>
  <si>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</si>
  <si>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</si>
  <si>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</si>
  <si>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</si>
  <si>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</si>
  <si>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</si>
  <si>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</si>
  <si>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</si>
  <si>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</si>
  <si>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</si>
  <si>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</si>
  <si>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</si>
  <si>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</si>
  <si>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</si>
  <si>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</si>
  <si>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</si>
  <si>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</si>
  <si>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</si>
  <si>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</si>
  <si>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</si>
  <si>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</si>
  <si>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</si>
  <si>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</si>
  <si>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</si>
  <si>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</si>
  <si>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</si>
  <si>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</si>
  <si>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</si>
  <si>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</si>
  <si>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</si>
  <si>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</si>
  <si>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</si>
  <si>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</si>
  <si>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</si>
  <si>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</si>
  <si>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</si>
  <si>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</si>
  <si>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</si>
  <si>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</si>
  <si>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</si>
  <si>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</si>
  <si>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</si>
  <si>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</si>
  <si>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</si>
  <si>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</si>
  <si>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</si>
  <si>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</si>
  <si>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</si>
  <si>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</si>
  <si>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</si>
  <si>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</si>
  <si>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</si>
  <si>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</si>
  <si>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</si>
  <si>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</si>
  <si>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</si>
  <si>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</si>
  <si>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</si>
  <si>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</si>
  <si>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</si>
  <si>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</si>
  <si>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</si>
  <si>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</si>
  <si>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</si>
  <si>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</si>
  <si>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</si>
  <si>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</si>
  <si>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</si>
  <si>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</si>
  <si>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</si>
  <si>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</si>
  <si>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</si>
  <si>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</si>
  <si>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</si>
  <si>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</si>
  <si>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</si>
  <si>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</si>
  <si>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</si>
  <si>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</si>
  <si>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</si>
  <si>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</si>
  <si>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</si>
  <si>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</si>
  <si>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</si>
  <si>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</si>
  <si>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</si>
  <si>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</si>
  <si>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</si>
  <si>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</si>
  <si>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</si>
  <si>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</si>
  <si>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</si>
  <si>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</si>
  <si>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</si>
  <si>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</si>
  <si>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</si>
  <si>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</si>
  <si>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</si>
  <si>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</si>
  <si>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</si>
  <si>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</si>
  <si>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</si>
  <si>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</si>
  <si>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</si>
  <si>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</si>
  <si>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</si>
  <si>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</si>
  <si>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</si>
  <si>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</si>
  <si>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</si>
  <si>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</si>
  <si>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</si>
  <si>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</si>
  <si>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</si>
  <si>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</si>
  <si>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</si>
  <si>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</si>
  <si>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</si>
  <si>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</si>
  <si>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</si>
  <si>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</si>
  <si>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</si>
  <si>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</si>
  <si>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</si>
  <si>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</si>
  <si>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</si>
  <si>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</si>
  <si>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</si>
  <si>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</si>
  <si>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</si>
  <si>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</si>
  <si>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</si>
  <si>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</si>
  <si>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</si>
  <si>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</si>
  <si>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</si>
  <si>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</si>
  <si>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</si>
  <si>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</si>
  <si>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</si>
  <si>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</si>
  <si>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</si>
  <si>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</si>
  <si>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</si>
  <si>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</si>
  <si>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</si>
  <si>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</si>
  <si>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</si>
  <si>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</si>
  <si>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</si>
  <si>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</si>
  <si>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</si>
  <si>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</si>
  <si>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</si>
  <si>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</si>
  <si>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</si>
  <si>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</si>
  <si>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</si>
  <si>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</si>
  <si>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</si>
  <si>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</si>
  <si>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</si>
  <si>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</si>
  <si>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</si>
  <si>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</si>
  <si>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</si>
  <si>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</si>
  <si>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</si>
  <si>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</si>
  <si>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</si>
  <si>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</si>
  <si>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</si>
  <si>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</si>
  <si>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</si>
  <si>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</si>
  <si>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</si>
  <si>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</si>
  <si>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</si>
  <si>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</si>
  <si>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</si>
  <si>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</si>
  <si>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</si>
  <si>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</si>
  <si>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</si>
  <si>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</si>
  <si>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</si>
  <si>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</si>
  <si>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</si>
  <si>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</si>
  <si>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</si>
  <si>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</si>
  <si>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</si>
  <si>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</si>
  <si>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</si>
  <si>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</si>
  <si>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</si>
  <si>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</si>
  <si>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</si>
  <si>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</si>
  <si>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</si>
  <si>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</si>
  <si>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</si>
  <si>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</si>
  <si>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</si>
  <si>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</si>
  <si>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</si>
  <si>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</si>
  <si>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</si>
  <si>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</si>
  <si>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</si>
  <si>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</si>
  <si>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</si>
  <si>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</si>
  <si>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</si>
  <si>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</si>
  <si>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</si>
  <si>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</si>
  <si>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</si>
  <si>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</si>
  <si>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</si>
  <si>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</si>
  <si>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</si>
  <si>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</si>
  <si>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</si>
  <si>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</si>
  <si>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</si>
  <si>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</si>
  <si>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</si>
  <si>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</si>
  <si>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</si>
  <si>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</si>
  <si>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</si>
  <si>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</si>
  <si>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</si>
  <si>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</si>
  <si>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</si>
  <si>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</si>
  <si>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</si>
  <si>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</si>
  <si>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</si>
  <si>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</si>
  <si>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</si>
  <si>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</si>
  <si>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</si>
  <si>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</si>
  <si>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</si>
  <si>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</si>
  <si>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</si>
  <si>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</si>
  <si>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</si>
  <si>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</si>
  <si>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</si>
  <si>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</si>
  <si>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</si>
  <si>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</si>
  <si>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</si>
  <si>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</si>
  <si>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</si>
  <si>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</si>
  <si>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</si>
  <si>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</si>
  <si>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</si>
  <si>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</si>
  <si>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</si>
  <si>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</si>
  <si>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</si>
  <si>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</si>
  <si>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</si>
  <si>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</si>
  <si>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</si>
  <si>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</si>
  <si>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</si>
  <si>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</si>
  <si>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</si>
  <si>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</si>
  <si>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</si>
  <si>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</si>
  <si>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</si>
  <si>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</si>
  <si>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</si>
  <si>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</si>
  <si>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</si>
  <si>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</si>
  <si>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</si>
  <si>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</si>
  <si>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</si>
  <si>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</si>
  <si>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</si>
  <si>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</si>
  <si>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</si>
  <si>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</si>
  <si>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</si>
  <si>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</si>
  <si>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</si>
  <si>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</si>
  <si>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</si>
  <si>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</si>
  <si>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</si>
  <si>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</si>
  <si>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</si>
  <si>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</si>
  <si>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</si>
  <si>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</si>
  <si>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</si>
  <si>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</si>
  <si>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</si>
  <si>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</si>
  <si>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</si>
  <si>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</si>
  <si>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</si>
  <si>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</si>
  <si>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</si>
  <si>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</si>
  <si>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</si>
  <si>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</si>
  <si>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</si>
  <si>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</si>
  <si>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</si>
  <si>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</si>
  <si>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</si>
  <si>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</si>
  <si>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</si>
  <si>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</si>
  <si>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</si>
  <si>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</si>
  <si>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</si>
  <si>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</si>
  <si>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</si>
  <si>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</si>
  <si>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</si>
  <si>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</si>
  <si>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</si>
  <si>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</si>
  <si>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</si>
  <si>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</si>
  <si>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</si>
  <si>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</si>
  <si>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</si>
  <si>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</si>
  <si>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</si>
  <si>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</si>
  <si>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</si>
  <si>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</si>
  <si>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</si>
  <si>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</si>
  <si>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</si>
  <si>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</si>
  <si>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</si>
  <si>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</si>
  <si>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</si>
  <si>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</si>
  <si>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</si>
  <si>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</si>
  <si>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</si>
  <si>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</si>
  <si>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</si>
  <si>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</si>
  <si>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</si>
  <si>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</si>
  <si>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</si>
  <si>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</si>
  <si>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</si>
  <si>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</si>
  <si>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</si>
  <si>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</si>
  <si>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</si>
  <si>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</si>
  <si>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</si>
  <si>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</si>
  <si>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</si>
  <si>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</si>
  <si>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</si>
  <si>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</si>
  <si>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</si>
  <si>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</si>
  <si>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</si>
  <si>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</si>
  <si>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</si>
  <si>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</si>
  <si>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</si>
  <si>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</si>
  <si>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</si>
  <si>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</si>
  <si>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</si>
  <si>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</si>
  <si>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</si>
  <si>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</si>
  <si>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</si>
  <si>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</si>
  <si>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</si>
  <si>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</si>
  <si>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</si>
  <si>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</si>
  <si>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</si>
  <si>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</si>
  <si>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</si>
  <si>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</si>
  <si>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</si>
  <si>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</si>
  <si>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</si>
  <si>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</si>
  <si>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</si>
  <si>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</si>
  <si>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</si>
  <si>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</si>
  <si>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</si>
  <si>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</si>
  <si>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</si>
  <si>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</si>
  <si>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</si>
  <si>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</si>
  <si>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</si>
  <si>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</si>
  <si>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</si>
  <si>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</si>
  <si>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</si>
  <si>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</si>
  <si>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</si>
  <si>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</si>
  <si>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</si>
  <si>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</si>
  <si>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</si>
  <si>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</si>
  <si>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</si>
  <si>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</si>
  <si>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</si>
  <si>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</si>
  <si>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</si>
  <si>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</si>
  <si>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</si>
  <si>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</si>
  <si>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</si>
  <si>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</si>
  <si>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</si>
  <si>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</si>
  <si>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</si>
  <si>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</si>
  <si>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</si>
  <si>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</si>
  <si>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</si>
  <si>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</si>
  <si>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</si>
  <si>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</si>
  <si>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</si>
  <si>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</si>
  <si>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</si>
  <si>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</si>
  <si>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</si>
  <si>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</si>
  <si>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</si>
  <si>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</si>
  <si>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</si>
  <si>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</si>
  <si>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</si>
  <si>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</si>
  <si>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</si>
  <si>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</si>
  <si>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</si>
  <si>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</si>
  <si>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</si>
  <si>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</si>
  <si>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</si>
  <si>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</si>
  <si>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</si>
  <si>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</si>
  <si>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</si>
  <si>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</si>
  <si>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</si>
  <si>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</si>
  <si>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</si>
  <si>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</si>
  <si>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</si>
  <si>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</si>
  <si>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</si>
  <si>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</si>
  <si>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</si>
  <si>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</si>
  <si>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</si>
  <si>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</si>
  <si>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</si>
  <si>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</si>
  <si>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</si>
  <si>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</si>
  <si>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</si>
  <si>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</si>
  <si>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</si>
  <si>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</si>
  <si>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</si>
  <si>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</si>
  <si>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</si>
  <si>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</si>
  <si>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</si>
  <si>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</si>
  <si>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</si>
  <si>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</si>
  <si>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</si>
  <si>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</si>
  <si>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</si>
  <si>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</si>
  <si>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</si>
  <si>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</si>
  <si>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</si>
  <si>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</si>
  <si>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</si>
  <si>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</si>
  <si>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</si>
  <si>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</si>
  <si>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</si>
  <si>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</si>
  <si>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</si>
  <si>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</si>
  <si>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</si>
  <si>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</si>
  <si>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</si>
  <si>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</si>
  <si>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</si>
  <si>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</si>
  <si>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</si>
  <si>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</si>
  <si>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</si>
  <si>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</si>
  <si>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</si>
  <si>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</si>
  <si>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</si>
  <si>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</si>
  <si>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</si>
  <si>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</si>
  <si>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</si>
  <si>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</si>
  <si>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</si>
  <si>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</si>
  <si>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</si>
  <si>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</si>
  <si>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</si>
  <si>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</si>
  <si>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</si>
  <si>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</si>
  <si>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</si>
  <si>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</si>
  <si>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</si>
  <si>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</si>
  <si>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</si>
  <si>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</si>
  <si>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</si>
  <si>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</si>
  <si>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</si>
  <si>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</si>
  <si>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</si>
  <si>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</si>
  <si>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</si>
  <si>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</si>
  <si>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</si>
  <si>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</si>
  <si>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</si>
  <si>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</si>
  <si>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</si>
  <si>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</si>
  <si>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</si>
  <si>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</si>
  <si>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</si>
  <si>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</si>
  <si>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</si>
  <si>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</si>
  <si>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</si>
  <si>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</si>
  <si>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</si>
  <si>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</si>
  <si>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</si>
  <si>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</si>
  <si>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</si>
  <si>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</si>
  <si>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</si>
  <si>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</si>
  <si>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</si>
  <si>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</si>
  <si>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</si>
  <si>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</si>
  <si>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</si>
  <si>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</si>
  <si>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</si>
  <si>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</si>
  <si>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</si>
  <si>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</si>
  <si>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</si>
  <si>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</si>
  <si>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</si>
  <si>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</si>
  <si>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</si>
  <si>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</si>
  <si>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</si>
  <si>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</si>
  <si>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</si>
  <si>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</si>
  <si>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</si>
  <si>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</si>
  <si>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</si>
  <si>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</si>
  <si>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</si>
  <si>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</si>
  <si>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</si>
  <si>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</si>
  <si>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</si>
  <si>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</si>
  <si>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</si>
  <si>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</si>
  <si>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</si>
  <si>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</si>
  <si>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</si>
  <si>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</si>
  <si>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</si>
  <si>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</si>
  <si>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</si>
  <si>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</si>
  <si>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</si>
  <si>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</si>
  <si>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</si>
  <si>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</si>
  <si>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</si>
  <si>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</si>
  <si>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</si>
  <si>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</si>
  <si>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</si>
  <si>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</si>
  <si>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</si>
  <si>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</si>
  <si>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</si>
  <si>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</si>
  <si>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</si>
  <si>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</si>
  <si>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</si>
  <si>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</si>
  <si>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</si>
  <si>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</si>
  <si>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</si>
  <si>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</si>
  <si>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</si>
  <si>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</si>
  <si>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</si>
  <si>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</si>
  <si>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</si>
  <si>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</si>
  <si>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</si>
  <si>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</si>
  <si>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</si>
  <si>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</si>
  <si>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</si>
  <si>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</si>
  <si>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</si>
  <si>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</si>
  <si>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</si>
  <si>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</si>
  <si>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</si>
  <si>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</si>
  <si>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</si>
  <si>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</si>
  <si>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</si>
  <si>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</si>
  <si>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</si>
  <si>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</si>
  <si>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</si>
  <si>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</si>
  <si>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</si>
  <si>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</si>
  <si>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</si>
  <si>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</si>
  <si>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</si>
  <si>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</si>
  <si>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</si>
  <si>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</si>
  <si>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</si>
  <si>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</si>
  <si>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</si>
  <si>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</si>
  <si>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</si>
  <si>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</si>
  <si>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</si>
  <si>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</si>
  <si>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</si>
  <si>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</si>
  <si>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</si>
  <si>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</si>
  <si>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</si>
  <si>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</si>
  <si>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</si>
  <si>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</si>
  <si>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</si>
  <si>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</si>
  <si>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</si>
  <si>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</si>
  <si>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</si>
  <si>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</si>
  <si>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</si>
  <si>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</si>
  <si>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</si>
  <si>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</si>
  <si>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</si>
  <si>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</si>
  <si>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</si>
  <si>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</si>
  <si>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</si>
  <si>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</si>
  <si>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</si>
  <si>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</si>
  <si>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</si>
  <si>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</si>
  <si>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</si>
  <si>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</si>
  <si>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</si>
  <si>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</si>
  <si>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</si>
  <si>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</si>
  <si>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</si>
  <si>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</si>
  <si>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</si>
  <si>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</si>
  <si>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</si>
  <si>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</si>
  <si>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</si>
  <si>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</si>
  <si>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</si>
  <si>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</si>
  <si>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</si>
  <si>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</si>
  <si>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</si>
  <si>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</si>
  <si>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</si>
  <si>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</si>
  <si>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</si>
  <si>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</si>
  <si>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</si>
  <si>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</si>
  <si>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</si>
  <si>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</si>
  <si>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</si>
  <si>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</si>
  <si>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</si>
  <si>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</si>
  <si>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</si>
  <si>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</si>
  <si>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</si>
  <si>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</si>
  <si>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</si>
  <si>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</si>
  <si>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</si>
  <si>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</si>
  <si>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</si>
  <si>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</si>
  <si>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</si>
  <si>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</si>
  <si>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</si>
  <si>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</si>
  <si>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</si>
  <si>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</si>
  <si>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</si>
  <si>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</si>
  <si>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</si>
  <si>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</si>
  <si>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</si>
  <si>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</si>
  <si>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</si>
  <si>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</si>
  <si>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</si>
  <si>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</si>
  <si>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</si>
  <si>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</si>
  <si>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</si>
  <si>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</si>
  <si>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</si>
  <si>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</si>
  <si>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</si>
  <si>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</si>
  <si>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</si>
  <si>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</si>
  <si>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</si>
  <si>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</si>
  <si>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</si>
  <si>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</si>
  <si>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</si>
  <si>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</si>
  <si>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</si>
  <si>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</si>
  <si>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</si>
  <si>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</si>
  <si>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</si>
  <si>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</si>
  <si>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</si>
  <si>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</si>
  <si>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</si>
  <si>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</si>
  <si>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</si>
  <si>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</si>
  <si>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</si>
  <si>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</si>
  <si>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</si>
  <si>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</si>
  <si>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</si>
  <si>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</si>
  <si>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</si>
  <si>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</si>
  <si>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</si>
  <si>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</si>
  <si>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</si>
  <si>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</si>
  <si>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</si>
  <si>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</si>
  <si>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</si>
  <si>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</si>
  <si>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</si>
  <si>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</si>
  <si>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</si>
  <si>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</si>
  <si>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</si>
  <si>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</si>
  <si>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</si>
  <si>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</si>
  <si>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</si>
  <si>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</si>
  <si>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</si>
  <si>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</si>
  <si>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</si>
  <si>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</si>
  <si>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</si>
  <si>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</si>
  <si>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</si>
  <si>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</si>
  <si>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</si>
  <si>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</si>
  <si>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</si>
  <si>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</si>
  <si>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</si>
  <si>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</si>
  <si>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</si>
  <si>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</si>
  <si>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</si>
  <si>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</si>
  <si>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</si>
  <si>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</si>
  <si>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</si>
  <si>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</si>
  <si>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</si>
  <si>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</si>
  <si>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</si>
  <si>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</si>
  <si>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</si>
  <si>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</si>
  <si>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</si>
  <si>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</si>
  <si>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</si>
  <si>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</si>
  <si>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</si>
  <si>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</si>
  <si>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</si>
  <si>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</si>
  <si>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</si>
  <si>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</si>
  <si>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</si>
  <si>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</si>
  <si>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</si>
  <si>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</si>
  <si>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</si>
  <si>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</si>
  <si>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</si>
  <si>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</si>
  <si>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</si>
  <si>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</si>
  <si>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</si>
  <si>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</si>
  <si>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</si>
  <si>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</si>
  <si>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</si>
  <si>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</si>
  <si>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</si>
  <si>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</si>
  <si>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</si>
  <si>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</si>
  <si>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</si>
  <si>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</si>
  <si>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</si>
  <si>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</si>
  <si>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</si>
  <si>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</si>
  <si>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</si>
  <si>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</si>
  <si>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</si>
  <si>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</si>
  <si>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</si>
  <si>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</si>
  <si>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</si>
  <si>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</si>
  <si>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</si>
  <si>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</si>
  <si>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</si>
  <si>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</si>
  <si>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</si>
  <si>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</si>
  <si>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</si>
  <si>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</si>
  <si>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</si>
  <si>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</si>
  <si>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</si>
  <si>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</si>
  <si>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</si>
  <si>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</si>
  <si>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</si>
  <si>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</si>
  <si>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</si>
  <si>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</si>
  <si>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</si>
  <si>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</si>
  <si>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</si>
  <si>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</si>
  <si>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</si>
  <si>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</si>
  <si>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</si>
  <si>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</si>
  <si>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</si>
  <si>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</si>
  <si>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</si>
  <si>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</si>
  <si>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</si>
  <si>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</si>
  <si>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</si>
  <si>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</si>
  <si>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</si>
  <si>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</si>
  <si>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</si>
  <si>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</si>
  <si>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</si>
  <si>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</si>
  <si>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</si>
  <si>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</si>
  <si>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</si>
  <si>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</si>
  <si>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</si>
  <si>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</si>
  <si>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</si>
  <si>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</si>
  <si>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</si>
  <si>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</si>
  <si>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</si>
  <si>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</si>
  <si>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</si>
  <si>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</si>
  <si>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</si>
  <si>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</si>
  <si>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</si>
  <si>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</si>
  <si>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</si>
  <si>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</si>
  <si>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</si>
  <si>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</si>
  <si>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</si>
  <si>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</si>
  <si>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</si>
  <si>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</si>
  <si>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</si>
  <si>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</si>
  <si>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</si>
  <si>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</si>
  <si>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</si>
  <si>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</si>
  <si>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</si>
  <si>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</si>
  <si>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</si>
  <si>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</si>
  <si>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</si>
  <si>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</si>
  <si>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</si>
  <si>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</si>
  <si>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</si>
  <si>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</si>
  <si>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</si>
  <si>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</si>
  <si>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</si>
  <si>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</si>
  <si>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</si>
  <si>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</si>
  <si>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</si>
  <si>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</si>
  <si>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</si>
  <si>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</si>
  <si>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</si>
  <si>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</si>
  <si>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</si>
  <si>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</si>
  <si>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</si>
  <si>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</si>
  <si>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</si>
  <si>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</si>
  <si>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</si>
  <si>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</si>
  <si>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</si>
  <si>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</si>
  <si>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</si>
  <si>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</si>
  <si>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</si>
  <si>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</si>
  <si>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</si>
  <si>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</si>
  <si>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</si>
  <si>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</si>
  <si>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</si>
  <si>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</si>
  <si>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</si>
  <si>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</si>
  <si>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</si>
  <si>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</si>
  <si>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</si>
  <si>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</si>
  <si>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</si>
  <si>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</si>
  <si>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</si>
  <si>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</si>
  <si>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</si>
  <si>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</si>
  <si>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</si>
  <si>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</si>
  <si>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</si>
  <si>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</si>
  <si>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</si>
  <si>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</si>
  <si>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</si>
  <si>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</si>
  <si>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</si>
  <si>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</si>
  <si>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</si>
  <si>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</si>
  <si>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</si>
  <si>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</si>
  <si>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</si>
  <si>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</si>
  <si>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</si>
  <si>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</si>
  <si>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</si>
  <si>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</si>
  <si>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</si>
  <si>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</si>
  <si>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</si>
  <si>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</si>
  <si>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</si>
  <si>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</si>
  <si>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</si>
  <si>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</si>
  <si>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</si>
  <si>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</si>
  <si>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</si>
  <si>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</si>
  <si>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</si>
  <si>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</si>
  <si>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</si>
  <si>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</si>
  <si>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</si>
  <si>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</si>
  <si>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</si>
  <si>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</si>
  <si>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</si>
  <si>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</si>
  <si>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</si>
  <si>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</si>
  <si>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</si>
  <si>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</si>
  <si>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</si>
  <si>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</si>
  <si>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</si>
  <si>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</si>
  <si>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</si>
  <si>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</si>
  <si>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</si>
  <si>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</si>
  <si>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</si>
  <si>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</si>
  <si>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</si>
  <si>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</si>
  <si>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</si>
  <si>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</si>
  <si>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</si>
  <si>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</si>
  <si>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</si>
  <si>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</si>
  <si>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</si>
  <si>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</si>
  <si>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</si>
  <si>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</si>
  <si>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</si>
  <si>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</si>
  <si>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</si>
  <si>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</si>
  <si>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</si>
  <si>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</si>
  <si>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</si>
  <si>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</si>
  <si>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</si>
  <si>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</si>
  <si>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</si>
  <si>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</si>
  <si>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</si>
  <si>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</si>
  <si>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</si>
  <si>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</si>
  <si>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</si>
  <si>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</si>
  <si>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</si>
  <si>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</si>
  <si>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</si>
  <si>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</si>
  <si>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</si>
  <si>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</si>
  <si>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</si>
  <si>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</si>
  <si>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</si>
  <si>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</si>
  <si>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</si>
  <si>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</si>
  <si>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</si>
  <si>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</si>
  <si>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</si>
  <si>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</si>
  <si>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</si>
  <si>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</si>
  <si>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</si>
  <si>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</si>
  <si>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</si>
  <si>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</si>
  <si>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</si>
  <si>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</si>
  <si>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</si>
  <si>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</si>
  <si>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</si>
  <si>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</si>
  <si>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</si>
  <si>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</si>
  <si>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</si>
  <si>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</si>
  <si>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</si>
  <si>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</si>
  <si>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</si>
  <si>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</si>
  <si>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</si>
  <si>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</si>
  <si>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</si>
  <si>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</si>
  <si>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</si>
  <si>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</si>
  <si>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</si>
  <si>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</si>
  <si>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</si>
  <si>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</si>
  <si>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</si>
  <si>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</si>
  <si>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</si>
  <si>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</si>
  <si>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</si>
  <si>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</si>
  <si>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</si>
  <si>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</si>
  <si>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</si>
  <si>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</si>
  <si>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</si>
  <si>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</si>
  <si>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</si>
  <si>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</si>
  <si>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</si>
  <si>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</si>
  <si>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</si>
  <si>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</si>
  <si>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</si>
  <si>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</si>
  <si>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</si>
  <si>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</si>
  <si>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</si>
  <si>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</si>
  <si>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</si>
  <si>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</si>
  <si>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</si>
  <si>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</si>
  <si>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</si>
  <si>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</si>
  <si>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</si>
  <si>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</si>
  <si>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</si>
  <si>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</si>
  <si>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</si>
  <si>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</si>
  <si>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</si>
  <si>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</si>
  <si>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</si>
  <si>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</si>
  <si>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</si>
  <si>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</si>
  <si>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</si>
  <si>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</si>
  <si>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</si>
  <si>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</si>
  <si>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</si>
  <si>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</si>
  <si>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</si>
  <si>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</si>
  <si>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</si>
  <si>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</si>
  <si>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</si>
  <si>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</si>
  <si>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</si>
  <si>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</si>
  <si>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</si>
  <si>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</si>
  <si>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</si>
  <si>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</si>
  <si>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</si>
  <si>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</si>
  <si>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</si>
  <si>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</si>
  <si>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</si>
  <si>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</si>
  <si>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</si>
  <si>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</si>
  <si>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</si>
  <si>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</si>
  <si>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</si>
  <si>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</si>
  <si>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</si>
  <si>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</si>
  <si>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</si>
  <si>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</si>
  <si>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</si>
  <si>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</si>
  <si>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</si>
  <si>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</si>
  <si>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</si>
  <si>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</si>
  <si>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</si>
  <si>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</si>
  <si>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</si>
  <si>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</si>
  <si>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</si>
  <si>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</si>
  <si>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</si>
  <si>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</si>
  <si>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</si>
  <si>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</si>
  <si>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</si>
  <si>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</si>
  <si>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</si>
  <si>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</si>
  <si>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</si>
  <si>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</si>
  <si>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</si>
  <si>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</si>
  <si>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</si>
  <si>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</si>
  <si>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</si>
  <si>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</si>
  <si>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</si>
  <si>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</si>
  <si>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</si>
  <si>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</si>
  <si>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</si>
  <si>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</si>
  <si>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</si>
  <si>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</si>
  <si>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</si>
  <si>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</si>
  <si>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</si>
  <si>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</si>
  <si>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</si>
  <si>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</si>
  <si>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</si>
  <si>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</si>
  <si>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</si>
  <si>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</si>
  <si>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</si>
  <si>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</si>
  <si>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</si>
  <si>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</si>
  <si>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</si>
  <si>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</si>
  <si>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</si>
  <si>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</si>
  <si>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</si>
  <si>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</si>
  <si>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</si>
  <si>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</si>
  <si>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</si>
  <si>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</si>
  <si>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</si>
  <si>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</si>
  <si>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</si>
  <si>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</si>
  <si>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</si>
  <si>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</si>
  <si>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</si>
  <si>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</si>
  <si>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</si>
  <si>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</si>
  <si>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</si>
  <si>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</si>
  <si>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</si>
  <si>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</si>
  <si>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</si>
  <si>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</si>
  <si>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</si>
  <si>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</si>
  <si>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</si>
  <si>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</si>
  <si>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</si>
  <si>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</si>
  <si>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</si>
  <si>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</si>
  <si>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</si>
  <si>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</si>
  <si>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</si>
  <si>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</si>
  <si>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</si>
  <si>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</si>
  <si>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</si>
  <si>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</si>
  <si>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</si>
  <si>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</si>
  <si>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</si>
  <si>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</si>
  <si>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</si>
  <si>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</si>
  <si>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</si>
  <si>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</si>
  <si>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</si>
  <si>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</si>
  <si>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</si>
  <si>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</si>
  <si>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</si>
  <si>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</si>
  <si>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</si>
  <si>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</si>
  <si>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</si>
  <si>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</si>
  <si>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</si>
  <si>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</si>
  <si>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</si>
  <si>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</si>
  <si>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</si>
  <si>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</si>
  <si>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</si>
  <si>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</si>
  <si>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</si>
  <si>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</si>
  <si>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</si>
  <si>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</si>
  <si>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</si>
  <si>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</si>
  <si>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</si>
  <si>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</si>
  <si>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</si>
  <si>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</si>
  <si>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</si>
  <si>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</si>
  <si>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</si>
  <si>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</si>
  <si>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</si>
  <si>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</si>
  <si>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</si>
  <si>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</si>
  <si>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</si>
  <si>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</si>
  <si>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</si>
  <si>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</si>
  <si>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</si>
  <si>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</si>
  <si>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</si>
  <si>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</si>
  <si>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</si>
  <si>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</si>
  <si>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</si>
  <si>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</si>
  <si>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</si>
  <si>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</si>
  <si>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</si>
  <si>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</si>
  <si>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</si>
  <si>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</si>
  <si>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</si>
  <si>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</si>
  <si>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</si>
  <si>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</si>
  <si>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</si>
  <si>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</si>
  <si>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</si>
  <si>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</si>
  <si>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</si>
  <si>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</si>
  <si>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</si>
  <si>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</si>
  <si>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</si>
  <si>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</si>
  <si>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</si>
  <si>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</si>
  <si>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</si>
  <si>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</si>
  <si>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</si>
  <si>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</si>
  <si>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</si>
  <si>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</si>
  <si>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</si>
  <si>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</si>
  <si>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</si>
  <si>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</si>
  <si>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</si>
  <si>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</si>
  <si>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</si>
  <si>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</si>
  <si>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</si>
  <si>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</si>
  <si>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</si>
  <si>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</si>
  <si>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</si>
  <si>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</si>
  <si>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</si>
  <si>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</si>
  <si>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</si>
  <si>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</si>
  <si>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</si>
  <si>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</si>
  <si>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</si>
  <si>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</si>
  <si>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</si>
  <si>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</si>
  <si>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</si>
  <si>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</si>
  <si>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</si>
  <si>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</si>
  <si>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</si>
  <si>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</si>
  <si>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</si>
  <si>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</si>
  <si>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</si>
  <si>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</si>
  <si>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</si>
  <si>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</si>
  <si>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</si>
  <si>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</si>
  <si>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</si>
  <si>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</si>
  <si>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</si>
  <si>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</si>
  <si>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</si>
  <si>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</si>
  <si>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</si>
  <si>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</si>
  <si>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</si>
  <si>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</si>
  <si>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</si>
  <si>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</si>
  <si>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</si>
  <si>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</si>
  <si>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</si>
  <si>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</si>
  <si>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</si>
  <si>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</si>
  <si>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</si>
  <si>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</si>
  <si>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</si>
  <si>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</si>
  <si>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</si>
  <si>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</si>
  <si>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</si>
  <si>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</si>
  <si>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</si>
  <si>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</si>
  <si>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</si>
  <si>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</si>
  <si>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</si>
  <si>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</si>
  <si>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</si>
  <si>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</si>
  <si>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</si>
  <si>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</si>
  <si>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</si>
  <si>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</si>
  <si>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</si>
  <si>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</si>
  <si>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</si>
  <si>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</si>
  <si>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</si>
  <si>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</si>
  <si>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</si>
  <si>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</si>
  <si>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</si>
  <si>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</si>
  <si>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</si>
  <si>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</si>
  <si>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</si>
  <si>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</si>
  <si>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</si>
  <si>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</si>
  <si>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</si>
  <si>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</si>
  <si>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</si>
  <si>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</si>
  <si>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</si>
  <si>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</si>
  <si>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</si>
  <si>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</si>
  <si>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</si>
  <si>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</si>
  <si>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</si>
  <si>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</si>
  <si>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</si>
  <si>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</si>
  <si>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</si>
  <si>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</si>
  <si>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</si>
  <si>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</si>
  <si>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</si>
  <si>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</si>
  <si>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</si>
  <si>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</si>
  <si>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</si>
  <si>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</si>
  <si>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</si>
  <si>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</si>
  <si>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</si>
  <si>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</si>
  <si>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</si>
  <si>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</si>
  <si>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</si>
  <si>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</si>
  <si>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</si>
  <si>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</si>
  <si>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</si>
  <si>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</si>
  <si>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</si>
  <si>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</si>
  <si>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</si>
  <si>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</si>
  <si>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</si>
  <si>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</si>
  <si>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</si>
  <si>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</si>
  <si>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</si>
  <si>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</si>
  <si>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</si>
  <si>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</si>
  <si>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</si>
  <si>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</si>
  <si>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</si>
  <si>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</si>
  <si>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</si>
  <si>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</si>
  <si>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</si>
  <si>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</si>
  <si>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</si>
  <si>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</si>
  <si>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</si>
  <si>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</si>
  <si>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</si>
  <si>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</si>
  <si>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</si>
  <si>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</si>
  <si>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</si>
  <si>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</si>
  <si>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</si>
  <si>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</si>
  <si>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</si>
  <si>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</si>
  <si>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</si>
  <si>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</si>
  <si>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</si>
  <si>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</si>
  <si>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</si>
  <si>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</si>
  <si>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</si>
  <si>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</si>
  <si>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</si>
  <si>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</si>
  <si>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</si>
  <si>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</si>
  <si>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</si>
  <si>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</si>
  <si>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</si>
  <si>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</si>
  <si>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</si>
  <si>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</si>
  <si>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</si>
  <si>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</si>
  <si>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</si>
  <si>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</si>
  <si>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</si>
  <si>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</si>
  <si>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</si>
  <si>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</si>
  <si>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</si>
  <si>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</si>
  <si>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</si>
  <si>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</si>
  <si>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</si>
  <si>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</si>
  <si>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</si>
  <si>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</si>
  <si>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</si>
  <si>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</si>
  <si>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</si>
  <si>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</si>
  <si>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</si>
  <si>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</si>
  <si>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</si>
  <si>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</si>
  <si>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</si>
  <si>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</si>
  <si>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</si>
  <si>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</si>
  <si>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</si>
  <si>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</si>
  <si>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</si>
  <si>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</si>
  <si>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</si>
  <si>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</si>
  <si>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</si>
  <si>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</si>
  <si>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</si>
  <si>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</si>
  <si>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</si>
  <si>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</si>
  <si>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</si>
  <si>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</si>
  <si>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</si>
  <si>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</si>
  <si>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</si>
  <si>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</si>
  <si>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</si>
  <si>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</si>
  <si>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</si>
  <si>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</si>
  <si>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</si>
  <si>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</si>
  <si>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</si>
  <si>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</si>
  <si>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</si>
  <si>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</si>
  <si>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</si>
  <si>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</si>
  <si>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</si>
  <si>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</si>
  <si>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</si>
  <si>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</si>
  <si>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</si>
  <si>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</si>
  <si>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</si>
  <si>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</si>
  <si>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</si>
  <si>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</si>
  <si>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</si>
  <si>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</si>
  <si>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</si>
  <si>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</si>
  <si>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</si>
  <si>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</si>
  <si>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</si>
  <si>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</si>
  <si>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</si>
  <si>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</si>
  <si>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</si>
  <si>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</si>
  <si>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</si>
  <si>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</si>
  <si>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</si>
  <si>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</si>
  <si>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</si>
  <si>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</si>
  <si>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</si>
  <si>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</si>
  <si>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</si>
  <si>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</si>
  <si>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</si>
  <si>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</si>
  <si>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</si>
  <si>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</si>
  <si>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</si>
  <si>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</si>
  <si>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</si>
  <si>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</si>
  <si>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</si>
  <si>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</si>
  <si>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</si>
  <si>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</si>
  <si>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</si>
  <si>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</si>
  <si>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</si>
  <si>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</si>
  <si>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</si>
  <si>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</si>
  <si>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</si>
  <si>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</si>
  <si>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</si>
  <si>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</si>
  <si>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</si>
  <si>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</si>
  <si>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</si>
  <si>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</si>
  <si>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</si>
  <si>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</si>
  <si>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</si>
  <si>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</si>
  <si>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</si>
  <si>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</si>
  <si>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</si>
  <si>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</si>
  <si>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</si>
  <si>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</si>
  <si>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</si>
  <si>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</si>
  <si>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</si>
  <si>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</si>
  <si>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</si>
  <si>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</si>
  <si>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</si>
  <si>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</si>
  <si>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</si>
  <si>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</si>
  <si>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</si>
  <si>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</si>
  <si>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</si>
  <si>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</si>
  <si>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</si>
  <si>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</si>
  <si>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</si>
  <si>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</si>
  <si>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</si>
  <si>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</si>
  <si>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</si>
  <si>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</si>
  <si>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</si>
  <si>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</si>
  <si>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</si>
  <si>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</si>
  <si>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</si>
  <si>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</si>
  <si>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</si>
  <si>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</si>
  <si>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</si>
  <si>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</si>
  <si>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</si>
  <si>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</si>
  <si>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</si>
  <si>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</si>
  <si>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</si>
  <si>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</si>
  <si>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</si>
  <si>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</si>
  <si>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</si>
  <si>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</si>
  <si>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</si>
  <si>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</si>
  <si>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</si>
  <si>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</si>
  <si>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</si>
  <si>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</si>
  <si>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</si>
  <si>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</si>
  <si>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</si>
  <si>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</si>
  <si>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</si>
  <si>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</si>
  <si>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</si>
  <si>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</si>
  <si>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</si>
  <si>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</si>
  <si>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</si>
  <si>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</si>
  <si>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</si>
  <si>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</si>
  <si>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</si>
  <si>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</si>
  <si>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</si>
  <si>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</si>
  <si>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</si>
  <si>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</si>
  <si>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</si>
  <si>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</si>
  <si>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</si>
  <si>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</si>
  <si>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</si>
  <si>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</si>
  <si>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</si>
  <si>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</si>
  <si>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</si>
  <si>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</si>
  <si>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</si>
  <si>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</si>
  <si>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</si>
  <si>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</si>
  <si>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</si>
  <si>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</si>
  <si>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</si>
  <si>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</si>
  <si>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</si>
  <si>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</si>
  <si>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</si>
  <si>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</si>
  <si>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</si>
  <si>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</si>
  <si>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</si>
  <si>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</si>
  <si>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</si>
  <si>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</si>
  <si>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</si>
  <si>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</si>
  <si>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</si>
  <si>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</si>
  <si>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</si>
  <si>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</si>
  <si>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</si>
  <si>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</si>
  <si>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</si>
  <si>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</si>
  <si>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</si>
  <si>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</si>
  <si>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</si>
  <si>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</si>
  <si>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</si>
  <si>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</si>
  <si>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</si>
  <si>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</si>
  <si>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</si>
  <si>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</si>
  <si>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</si>
  <si>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</si>
  <si>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</si>
  <si>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</si>
  <si>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</si>
  <si>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</si>
  <si>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</si>
  <si>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</si>
  <si>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</si>
  <si>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</si>
  <si>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</si>
  <si>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</si>
  <si>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</si>
  <si>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</si>
  <si>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</si>
  <si>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</si>
  <si>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</si>
  <si>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</si>
  <si>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</si>
  <si>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</si>
  <si>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</si>
  <si>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</si>
  <si>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</si>
  <si>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</si>
  <si>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</si>
  <si>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</si>
  <si>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</si>
  <si>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</si>
  <si>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</si>
  <si>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</si>
  <si>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</si>
  <si>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</si>
  <si>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</si>
  <si>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</si>
  <si>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</si>
  <si>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</si>
  <si>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</si>
  <si>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</si>
  <si>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</si>
  <si>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</si>
  <si>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</si>
  <si>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</si>
  <si>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</si>
  <si>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</si>
  <si>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</si>
  <si>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</si>
  <si>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</si>
  <si>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</si>
  <si>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</si>
  <si>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</si>
  <si>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</si>
  <si>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</si>
  <si>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</si>
  <si>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</si>
  <si>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</si>
  <si>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</si>
  <si>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</si>
  <si>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</si>
  <si>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</si>
  <si>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</si>
  <si>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</si>
  <si>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</si>
  <si>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</si>
  <si>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</si>
  <si>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</si>
  <si>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</si>
  <si>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</si>
  <si>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</si>
  <si>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</si>
  <si>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</si>
  <si>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</si>
  <si>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</si>
  <si>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</si>
  <si>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</si>
  <si>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</si>
  <si>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</si>
  <si>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</si>
  <si>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</si>
  <si>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</si>
  <si>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</si>
  <si>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</si>
  <si>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</si>
  <si>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</si>
  <si>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</si>
  <si>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</si>
  <si>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</si>
  <si>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</si>
  <si>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</si>
  <si>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</si>
  <si>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</si>
  <si>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</si>
  <si>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</si>
  <si>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</si>
  <si>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</si>
  <si>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</si>
  <si>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</si>
  <si>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</si>
  <si>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</si>
  <si>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</si>
  <si>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</si>
  <si>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</si>
  <si>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</si>
  <si>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</si>
  <si>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</si>
  <si>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</si>
  <si>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</si>
  <si>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</si>
  <si>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</si>
  <si>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</si>
  <si>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</si>
  <si>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</si>
  <si>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</si>
  <si>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</si>
  <si>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</si>
  <si>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</si>
  <si>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</si>
  <si>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</si>
  <si>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</si>
  <si>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</si>
  <si>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</si>
  <si>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</si>
  <si>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</si>
  <si>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</si>
  <si>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</si>
  <si>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</si>
  <si>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</si>
  <si>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</si>
  <si>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</si>
  <si>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</si>
  <si>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</si>
  <si>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</si>
  <si>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</si>
  <si>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</si>
  <si>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</si>
  <si>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</si>
  <si>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</si>
  <si>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</si>
  <si>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</si>
  <si>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</si>
  <si>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</si>
  <si>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</si>
  <si>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</si>
  <si>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</si>
  <si>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</si>
  <si>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</si>
  <si>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</si>
  <si>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</si>
  <si>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</si>
  <si>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</si>
  <si>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</si>
  <si>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</si>
  <si>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</si>
  <si>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</si>
  <si>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</si>
  <si>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</si>
  <si>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</si>
  <si>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</si>
  <si>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</si>
  <si>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</si>
  <si>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</si>
  <si>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</si>
  <si>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</si>
  <si>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</si>
  <si>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</si>
  <si>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</si>
  <si>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</si>
  <si>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</si>
  <si>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</si>
  <si>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</si>
  <si>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</si>
  <si>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</si>
  <si>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</si>
  <si>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</si>
  <si>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</si>
  <si>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</si>
  <si>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</si>
  <si>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</si>
  <si>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</si>
  <si>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</si>
  <si>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</si>
  <si>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</si>
  <si>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</si>
  <si>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</si>
  <si>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</si>
  <si>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</si>
  <si>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</si>
  <si>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</si>
  <si>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</si>
  <si>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</si>
  <si>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</si>
  <si>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</si>
  <si>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</si>
  <si>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</si>
  <si>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</si>
  <si>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</si>
  <si>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</si>
  <si>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</si>
  <si>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</si>
  <si>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</si>
  <si>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</si>
  <si>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</si>
  <si>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</si>
  <si>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</si>
  <si>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</si>
  <si>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</si>
  <si>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</si>
  <si>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</si>
  <si>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</si>
  <si>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</si>
  <si>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</si>
  <si>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</si>
  <si>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</si>
  <si>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</si>
  <si>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</si>
  <si>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</si>
  <si>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</si>
  <si>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</si>
  <si>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</si>
  <si>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</si>
  <si>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</si>
  <si>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</si>
  <si>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</si>
  <si>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</si>
  <si>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</si>
  <si>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</si>
  <si>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</si>
  <si>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</si>
  <si>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</si>
  <si>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</si>
  <si>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</si>
  <si>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</si>
  <si>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</si>
  <si>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</si>
  <si>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</si>
  <si>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</si>
  <si>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</si>
  <si>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</si>
  <si>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</si>
  <si>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</si>
  <si>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</si>
  <si>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</si>
  <si>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</si>
  <si>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</si>
  <si>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</si>
  <si>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</si>
  <si>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</si>
  <si>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</si>
  <si>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</si>
  <si>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</si>
  <si>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</si>
  <si>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</si>
  <si>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</si>
  <si>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</si>
  <si>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</si>
  <si>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</si>
  <si>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</si>
  <si>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</si>
  <si>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</si>
  <si>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</si>
  <si>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</si>
  <si>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</si>
  <si>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</si>
  <si>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</si>
  <si>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</si>
  <si>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</si>
  <si>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</si>
  <si>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</si>
  <si>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</si>
  <si>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</si>
  <si>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</si>
  <si>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</si>
  <si>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</si>
  <si>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</si>
  <si>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</si>
  <si>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</si>
  <si>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</si>
  <si>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</si>
  <si>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</si>
  <si>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</si>
  <si>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</si>
  <si>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</si>
  <si>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</si>
  <si>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</si>
  <si>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</si>
  <si>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</si>
  <si>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</si>
  <si>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</si>
  <si>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</si>
  <si>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</si>
  <si>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</si>
  <si>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</si>
  <si>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</si>
  <si>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</si>
  <si>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</si>
  <si>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</si>
  <si>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</si>
  <si>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</si>
  <si>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</si>
  <si>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</si>
  <si>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</si>
  <si>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</si>
  <si>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</si>
  <si>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</si>
  <si>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</si>
  <si>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</si>
  <si>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</si>
  <si>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</si>
  <si>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</si>
  <si>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</si>
  <si>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</si>
  <si>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</si>
  <si>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</si>
  <si>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</si>
  <si>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</si>
  <si>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</si>
  <si>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</si>
  <si>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</si>
  <si>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</si>
  <si>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</si>
  <si>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</si>
  <si>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</si>
  <si>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</si>
  <si>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</si>
  <si>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</si>
  <si>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</si>
  <si>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</si>
  <si>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</si>
  <si>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</si>
  <si>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</si>
  <si>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</si>
  <si>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</si>
  <si>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</si>
  <si>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</si>
  <si>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</si>
  <si>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</si>
  <si>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</si>
  <si>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</si>
  <si>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</si>
  <si>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</si>
  <si>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</si>
  <si>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</si>
  <si>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</si>
  <si>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</si>
  <si>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</si>
  <si>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</si>
  <si>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</si>
  <si>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</si>
  <si>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</si>
  <si>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</si>
  <si>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</si>
  <si>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</si>
  <si>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</si>
  <si>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</si>
  <si>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</si>
  <si>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</si>
  <si>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</si>
  <si>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</si>
  <si>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</si>
  <si>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</si>
  <si>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</si>
  <si>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</si>
  <si>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</si>
  <si>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</si>
  <si>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</si>
  <si>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</si>
  <si>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</si>
  <si>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</si>
  <si>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</si>
  <si>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</si>
  <si>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</si>
  <si>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</si>
  <si>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</si>
  <si>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</si>
  <si>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</si>
  <si>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</si>
  <si>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</si>
  <si>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</si>
  <si>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</si>
  <si>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</si>
  <si>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</si>
  <si>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</si>
  <si>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</si>
  <si>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</si>
  <si>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</si>
  <si>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</si>
  <si>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</si>
  <si>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</si>
  <si>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</si>
  <si>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</si>
  <si>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</si>
  <si>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</si>
  <si>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</si>
  <si>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</si>
  <si>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</si>
  <si>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</si>
  <si>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</si>
  <si>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</si>
  <si>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</si>
  <si>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</si>
  <si>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</si>
  <si>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</si>
  <si>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</si>
  <si>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</si>
  <si>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</si>
  <si>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</si>
  <si>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</si>
  <si>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</si>
  <si>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</si>
  <si>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</si>
  <si>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</si>
  <si>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</si>
  <si>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</si>
  <si>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</si>
  <si>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</si>
  <si>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</si>
  <si>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</si>
  <si>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</si>
  <si>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</si>
  <si>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</si>
  <si>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</si>
  <si>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</si>
  <si>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</si>
  <si>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</si>
  <si>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</si>
  <si>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</si>
  <si>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</si>
  <si>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</si>
  <si>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</si>
  <si>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</si>
  <si>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</si>
  <si>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</si>
  <si>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</si>
  <si>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</si>
  <si>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</si>
  <si>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</si>
  <si>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</si>
  <si>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</si>
  <si>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</si>
  <si>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</si>
  <si>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</si>
  <si>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</si>
  <si>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</si>
  <si>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</si>
  <si>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</si>
  <si>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</si>
  <si>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</si>
  <si>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</si>
  <si>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</si>
  <si>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</si>
  <si>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</si>
  <si>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</si>
  <si>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</si>
  <si>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</si>
  <si>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</si>
  <si>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</si>
  <si>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</si>
  <si>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</si>
  <si>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</si>
  <si>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</si>
  <si>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</si>
  <si>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</si>
  <si>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</si>
  <si>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</si>
  <si>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</si>
  <si>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</si>
  <si>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</si>
  <si>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</si>
  <si>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</si>
  <si>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</si>
  <si>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</si>
  <si>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</si>
  <si>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</si>
  <si>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</si>
  <si>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</si>
  <si>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</si>
  <si>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</si>
  <si>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</si>
  <si>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</si>
  <si>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</si>
  <si>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</si>
  <si>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</si>
  <si>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</si>
  <si>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</si>
  <si>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</si>
  <si>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</si>
  <si>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</si>
  <si>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</si>
  <si>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</si>
  <si>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</si>
  <si>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</si>
  <si>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</si>
  <si>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</si>
  <si>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</si>
  <si>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</si>
  <si>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</si>
  <si>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</si>
  <si>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</si>
  <si>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</si>
  <si>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</si>
  <si>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</si>
  <si>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</si>
  <si>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</si>
  <si>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</si>
  <si>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</si>
  <si>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</si>
  <si>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</si>
  <si>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</si>
  <si>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</si>
  <si>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</si>
  <si>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</si>
  <si>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</si>
  <si>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</si>
  <si>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</si>
  <si>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</si>
  <si>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</si>
  <si>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</si>
  <si>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</si>
  <si>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</si>
  <si>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</si>
  <si>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</si>
  <si>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</si>
  <si>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</si>
  <si>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</si>
  <si>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</si>
  <si>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</si>
  <si>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</si>
  <si>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</si>
  <si>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</si>
  <si>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</si>
  <si>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</si>
  <si>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</si>
  <si>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</si>
  <si>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</si>
  <si>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</si>
  <si>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</si>
  <si>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</si>
  <si>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</si>
  <si>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</si>
  <si>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</si>
  <si>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</si>
  <si>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</si>
  <si>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</si>
  <si>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</si>
  <si>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</si>
  <si>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</si>
  <si>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</si>
  <si>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</si>
  <si>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</si>
  <si>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</si>
  <si>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</si>
  <si>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</si>
  <si>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</si>
  <si>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</si>
  <si>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</si>
  <si>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</si>
  <si>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</si>
  <si>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</si>
  <si>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</si>
  <si>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</si>
  <si>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</si>
  <si>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</si>
  <si>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</si>
  <si>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</si>
  <si>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</si>
  <si>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</si>
  <si>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</si>
  <si>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</si>
  <si>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</si>
  <si>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</si>
  <si>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</si>
  <si>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</si>
  <si>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</si>
  <si>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</si>
  <si>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</si>
  <si>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</si>
  <si>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</si>
  <si>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</si>
  <si>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</si>
  <si>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</si>
  <si>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</si>
  <si>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</si>
  <si>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</si>
  <si>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</si>
  <si>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</si>
  <si>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</si>
  <si>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</si>
  <si>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</si>
  <si>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</si>
  <si>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</si>
  <si>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</si>
  <si>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</si>
  <si>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</si>
  <si>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</si>
  <si>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</si>
  <si>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</si>
  <si>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</si>
  <si>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</si>
  <si>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</si>
  <si>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</si>
  <si>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</si>
  <si>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</si>
  <si>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</si>
  <si>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</si>
  <si>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</si>
  <si>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</si>
  <si>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</si>
  <si>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</si>
  <si>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</si>
  <si>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</si>
  <si>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</si>
  <si>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</si>
  <si>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</si>
  <si>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</si>
  <si>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</si>
  <si>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</si>
  <si>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</si>
  <si>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</si>
  <si>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</si>
  <si>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</si>
  <si>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</si>
  <si>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</si>
  <si>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</si>
  <si>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</si>
  <si>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</si>
  <si>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</si>
  <si>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</si>
  <si>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</si>
  <si>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</si>
  <si>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</si>
  <si>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</si>
  <si>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</si>
  <si>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</si>
  <si>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</si>
  <si>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</si>
  <si>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</si>
  <si>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</si>
  <si>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</si>
  <si>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</si>
  <si>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</si>
  <si>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</si>
  <si>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</si>
  <si>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</si>
  <si>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</si>
  <si>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</si>
  <si>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</si>
  <si>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</si>
  <si>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</si>
  <si>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</si>
  <si>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</si>
  <si>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</si>
  <si>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</si>
  <si>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</si>
  <si>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</si>
  <si>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</si>
  <si>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</si>
  <si>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</si>
  <si>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</si>
  <si>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</si>
  <si>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</si>
  <si>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</si>
  <si>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</si>
  <si>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</si>
  <si>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</si>
  <si>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</si>
  <si>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</si>
  <si>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</si>
  <si>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</si>
  <si>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</si>
  <si>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</si>
  <si>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</si>
  <si>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</si>
  <si>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</si>
  <si>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</si>
  <si>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</si>
  <si>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</si>
  <si>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</si>
  <si>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</si>
  <si>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</si>
  <si>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</si>
  <si>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</si>
  <si>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</si>
  <si>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</si>
  <si>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</si>
  <si>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</si>
  <si>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</si>
  <si>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</si>
  <si>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</si>
  <si>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</si>
  <si>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</si>
  <si>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</si>
  <si>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</si>
  <si>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</si>
  <si>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</si>
  <si>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</si>
  <si>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</si>
  <si>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</si>
  <si>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</si>
  <si>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</si>
  <si>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</si>
  <si>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</si>
  <si>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</si>
  <si>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</si>
  <si>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</si>
  <si>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</si>
  <si>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</si>
  <si>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</si>
  <si>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</si>
  <si>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</si>
  <si>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</si>
  <si>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</si>
  <si>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</si>
  <si>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</si>
  <si>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</si>
  <si>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</si>
  <si>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</si>
  <si>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</si>
  <si>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</si>
  <si>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</si>
  <si>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</si>
  <si>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</si>
  <si>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</si>
  <si>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</si>
  <si>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</si>
  <si>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</si>
  <si>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</si>
  <si>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</si>
  <si>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</si>
  <si>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</si>
  <si>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</si>
  <si>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</si>
  <si>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</si>
  <si>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</si>
  <si>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</si>
  <si>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</si>
  <si>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</si>
  <si>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</si>
  <si>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</si>
  <si>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</si>
  <si>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</si>
  <si>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</si>
  <si>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</si>
  <si>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</si>
  <si>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</si>
  <si>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</si>
  <si>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</si>
  <si>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</si>
  <si>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</si>
  <si>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</si>
  <si>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</si>
  <si>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</si>
  <si>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</si>
  <si>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</si>
  <si>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</si>
  <si>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</si>
  <si>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</si>
  <si>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</si>
  <si>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</si>
  <si>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</si>
  <si>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</si>
  <si>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</si>
  <si>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</si>
  <si>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</si>
  <si>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</si>
  <si>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</si>
  <si>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</si>
  <si>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</si>
  <si>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</si>
  <si>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</si>
  <si>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</si>
  <si>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</si>
  <si>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</si>
  <si>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</si>
  <si>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</si>
  <si>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</si>
  <si>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</si>
  <si>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</si>
  <si>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</si>
  <si>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</si>
  <si>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</si>
  <si>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</si>
  <si>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</si>
  <si>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</si>
  <si>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</si>
  <si>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</si>
  <si>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</si>
  <si>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</si>
  <si>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</si>
  <si>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</si>
  <si>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</si>
  <si>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</si>
  <si>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</si>
  <si>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</si>
  <si>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</si>
  <si>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</si>
  <si>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</si>
  <si>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</si>
  <si>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</si>
  <si>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</si>
  <si>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</si>
  <si>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</si>
  <si>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</si>
  <si>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</si>
  <si>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</si>
  <si>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</si>
  <si>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</si>
  <si>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</si>
  <si>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</si>
  <si>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</si>
  <si>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</si>
  <si>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</si>
  <si>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</si>
  <si>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</si>
  <si>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</si>
  <si>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</si>
  <si>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</si>
  <si>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</si>
  <si>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</si>
  <si>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</si>
  <si>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</si>
  <si>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</si>
  <si>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</si>
  <si>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</si>
  <si>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</si>
  <si>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</si>
  <si>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</si>
  <si>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</si>
  <si>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</si>
  <si>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</si>
  <si>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</si>
  <si>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</si>
  <si>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</si>
  <si>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</si>
  <si>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</si>
  <si>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</si>
  <si>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</si>
  <si>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</si>
  <si>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</si>
  <si>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</si>
  <si>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</si>
  <si>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</si>
  <si>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</si>
  <si>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</si>
  <si>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</si>
  <si>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</si>
  <si>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</si>
  <si>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</si>
  <si>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</si>
  <si>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</si>
  <si>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</si>
  <si>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</si>
  <si>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</si>
  <si>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</si>
  <si>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</si>
  <si>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</si>
  <si>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</si>
  <si>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</si>
  <si>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</si>
  <si>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</si>
  <si>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</si>
  <si>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</si>
  <si>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</si>
  <si>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</si>
  <si>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</si>
  <si>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</si>
  <si>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</si>
  <si>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</si>
  <si>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</si>
  <si>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</si>
  <si>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</si>
  <si>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</si>
  <si>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</si>
  <si>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</si>
  <si>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</si>
  <si>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</si>
  <si>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</si>
  <si>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</si>
  <si>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</si>
  <si>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</si>
  <si>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</si>
  <si>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</si>
  <si>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</si>
  <si>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</si>
  <si>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</si>
  <si>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</si>
  <si>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</si>
  <si>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</si>
  <si>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</si>
  <si>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</si>
  <si>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</si>
  <si>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</si>
  <si>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</si>
  <si>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</si>
  <si>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</si>
  <si>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</si>
  <si>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</si>
  <si>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</si>
  <si>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</si>
  <si>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</si>
  <si>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</si>
  <si>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</si>
  <si>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</si>
  <si>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</si>
  <si>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</si>
  <si>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</si>
  <si>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</si>
  <si>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</si>
  <si>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</si>
  <si>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</si>
  <si>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</si>
  <si>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</si>
  <si>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</si>
  <si>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</si>
  <si>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</si>
  <si>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</si>
  <si>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</si>
  <si>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</si>
  <si>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</si>
  <si>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</si>
  <si>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</si>
  <si>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</si>
  <si>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</si>
  <si>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</si>
  <si>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</si>
  <si>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</si>
  <si>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</si>
  <si>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</si>
  <si>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</si>
  <si>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</si>
  <si>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</si>
  <si>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</si>
  <si>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</si>
  <si>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</si>
  <si>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</si>
  <si>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</si>
  <si>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</si>
  <si>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</si>
  <si>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</si>
  <si>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</si>
  <si>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</si>
  <si>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</si>
  <si>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</si>
  <si>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</si>
  <si>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</si>
  <si>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</si>
  <si>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</si>
  <si>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</si>
  <si>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</si>
  <si>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</si>
  <si>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</si>
  <si>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</si>
  <si>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</si>
  <si>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</si>
  <si>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</si>
  <si>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</si>
  <si>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</si>
  <si>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</si>
  <si>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</si>
  <si>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</si>
  <si>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</si>
  <si>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</si>
  <si>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</si>
  <si>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</si>
  <si>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</si>
  <si>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</si>
  <si>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</si>
  <si>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</si>
  <si>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</si>
  <si>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</si>
  <si>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</si>
  <si>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</si>
  <si>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</si>
  <si>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</si>
  <si>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</si>
  <si>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</si>
  <si>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</si>
  <si>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</si>
  <si>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</si>
  <si>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</si>
  <si>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</si>
  <si>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</si>
  <si>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</si>
  <si>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</si>
  <si>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</si>
  <si>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</si>
  <si>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</si>
  <si>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</si>
  <si>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</si>
  <si>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</si>
  <si>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</si>
  <si>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</si>
  <si>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</si>
  <si>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</si>
  <si>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</si>
  <si>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</si>
  <si>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</si>
  <si>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</si>
  <si>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</si>
  <si>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</si>
  <si>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</si>
  <si>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</si>
  <si>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</si>
  <si>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</si>
  <si>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</si>
  <si>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</si>
  <si>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</si>
  <si>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</si>
  <si>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</si>
  <si>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</si>
  <si>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</si>
  <si>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</si>
  <si>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</si>
  <si>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</si>
  <si>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</si>
  <si>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</si>
  <si>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</si>
  <si>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</si>
  <si>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</si>
  <si>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</si>
  <si>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</si>
  <si>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</si>
  <si>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</si>
  <si>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</si>
  <si>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</si>
  <si>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</si>
  <si>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</si>
  <si>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</si>
  <si>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</si>
  <si>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</si>
  <si>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</si>
  <si>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</si>
  <si>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</si>
  <si>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</si>
  <si>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</si>
  <si>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</si>
  <si>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</si>
  <si>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</si>
  <si>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</si>
  <si>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</si>
  <si>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</si>
  <si>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</si>
  <si>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</si>
  <si>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</si>
  <si>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</si>
  <si>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</si>
  <si>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</si>
  <si>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</si>
  <si>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</si>
  <si>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</si>
  <si>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</si>
  <si>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</si>
  <si>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</si>
  <si>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</si>
  <si>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</si>
  <si>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</si>
  <si>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</si>
  <si>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</si>
  <si>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</si>
  <si>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</si>
  <si>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</si>
  <si>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</si>
  <si>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</si>
  <si>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</si>
  <si>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</si>
  <si>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</si>
  <si>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</si>
  <si>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</si>
  <si>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</si>
  <si>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</si>
  <si>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</si>
  <si>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</si>
  <si>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</si>
  <si>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</si>
  <si>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</si>
  <si>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</si>
  <si>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</si>
  <si>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</si>
  <si>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</si>
  <si>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</si>
  <si>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</si>
  <si>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</si>
  <si>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</si>
  <si>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</si>
  <si>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</si>
  <si>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</si>
  <si>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</si>
  <si>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</si>
  <si>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</si>
  <si>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</si>
  <si>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</si>
  <si>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</si>
  <si>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</si>
  <si>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</si>
  <si>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</si>
  <si>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</si>
  <si>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</si>
  <si>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</si>
  <si>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</si>
  <si>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</si>
  <si>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</si>
  <si>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</si>
  <si>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</si>
  <si>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</si>
  <si>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</si>
  <si>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</si>
  <si>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</si>
  <si>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</si>
  <si>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</si>
  <si>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</si>
  <si>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</si>
  <si>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</si>
  <si>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</si>
  <si>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</si>
  <si>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</si>
  <si>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</si>
  <si>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</si>
  <si>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</si>
  <si>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</si>
  <si>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</si>
  <si>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</si>
  <si>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</si>
  <si>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</si>
  <si>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</si>
  <si>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</si>
  <si>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</si>
  <si>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</si>
  <si>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</si>
  <si>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</si>
  <si>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</si>
  <si>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</si>
  <si>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</si>
  <si>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</si>
  <si>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</si>
  <si>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</si>
  <si>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</si>
  <si>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</si>
  <si>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</si>
  <si>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</si>
  <si>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</si>
  <si>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</si>
  <si>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</si>
  <si>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</si>
  <si>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</si>
  <si>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</si>
  <si>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</si>
  <si>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</si>
  <si>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</si>
  <si>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</si>
  <si>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</si>
  <si>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</si>
  <si>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</si>
  <si>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</si>
  <si>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</si>
  <si>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</si>
  <si>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</si>
  <si>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</si>
  <si>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</si>
  <si>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</si>
  <si>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</si>
  <si>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</si>
  <si>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</si>
  <si>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</si>
  <si>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</si>
  <si>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</si>
  <si>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</si>
  <si>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</si>
  <si>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</si>
  <si>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</si>
  <si>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</si>
  <si>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</si>
  <si>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</si>
  <si>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</si>
  <si>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</si>
  <si>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</si>
  <si>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</si>
  <si>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</si>
  <si>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</si>
  <si>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</si>
  <si>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</si>
  <si>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</si>
  <si>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</si>
  <si>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</si>
  <si>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</si>
  <si>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</si>
  <si>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</si>
  <si>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</si>
  <si>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</si>
  <si>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</si>
  <si>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</si>
  <si>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</si>
  <si>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</si>
  <si>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</si>
  <si>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</si>
  <si>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</si>
  <si>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</si>
  <si>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</si>
  <si>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</si>
  <si>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</si>
  <si>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</si>
  <si>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</si>
  <si>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</si>
  <si>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</si>
  <si>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</si>
  <si>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</si>
  <si>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</si>
  <si>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</si>
  <si>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</si>
  <si>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</si>
  <si>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</si>
  <si>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</si>
  <si>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</si>
  <si>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</si>
  <si>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</si>
  <si>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</si>
  <si>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</si>
  <si>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</si>
  <si>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</si>
  <si>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</si>
  <si>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</si>
  <si>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</si>
  <si>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</si>
  <si>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</si>
  <si>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</si>
  <si>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</si>
  <si>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</si>
  <si>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</si>
  <si>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</si>
  <si>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</si>
  <si>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</si>
  <si>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</si>
  <si>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</si>
  <si>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</si>
  <si>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</si>
  <si>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</si>
  <si>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</si>
  <si>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</si>
  <si>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</si>
  <si>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</si>
  <si>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</si>
  <si>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</si>
  <si>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</si>
  <si>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</si>
  <si>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</si>
  <si>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</si>
  <si>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</si>
  <si>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</si>
  <si>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</si>
  <si>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</si>
  <si>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</si>
  <si>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</si>
  <si>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</si>
  <si>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</si>
  <si>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</si>
  <si>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</si>
  <si>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</si>
  <si>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</si>
  <si>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</si>
  <si>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</si>
  <si>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</si>
  <si>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</si>
  <si>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</si>
  <si>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</si>
  <si>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</si>
  <si>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</si>
  <si>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</si>
  <si>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</si>
  <si>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</si>
  <si>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</si>
  <si>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</si>
  <si>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</si>
  <si>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</si>
  <si>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</si>
  <si>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</si>
  <si>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</si>
  <si>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</si>
  <si>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</si>
  <si>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</si>
  <si>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</si>
  <si>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</si>
  <si>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</si>
  <si>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</si>
  <si>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</si>
  <si>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</si>
  <si>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</si>
  <si>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</si>
  <si>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</si>
  <si>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</si>
  <si>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</si>
  <si>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</si>
  <si>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</si>
  <si>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</si>
  <si>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</si>
  <si>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</si>
  <si>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</si>
  <si>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</si>
  <si>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</si>
  <si>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</si>
  <si>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</si>
  <si>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</si>
  <si>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</si>
  <si>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</si>
  <si>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</si>
  <si>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</si>
  <si>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</si>
  <si>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</si>
  <si>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</si>
  <si>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</si>
  <si>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</si>
  <si>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</si>
  <si>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</si>
  <si>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</si>
  <si>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</si>
  <si>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</si>
  <si>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</si>
  <si>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</si>
  <si>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</si>
  <si>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</si>
  <si>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</si>
  <si>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</si>
  <si>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</si>
  <si>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</si>
  <si>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</si>
  <si>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</si>
  <si>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</si>
  <si>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</si>
  <si>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</si>
  <si>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</si>
  <si>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</si>
  <si>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</si>
  <si>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</si>
  <si>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</si>
  <si>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</si>
  <si>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</si>
  <si>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</si>
  <si>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</si>
  <si>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</si>
  <si>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</si>
  <si>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</si>
  <si>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</si>
  <si>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</si>
  <si>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</si>
  <si>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</si>
  <si>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</si>
  <si>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</si>
  <si>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</si>
  <si>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</si>
  <si>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</si>
  <si>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</si>
  <si>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</si>
  <si>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</si>
  <si>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</si>
  <si>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</si>
  <si>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</si>
  <si>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</si>
  <si>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</si>
  <si>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</si>
  <si>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</si>
  <si>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</si>
  <si>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</si>
  <si>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</si>
  <si>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</si>
  <si>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</si>
  <si>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</si>
  <si>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</si>
  <si>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</si>
  <si>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</si>
  <si>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</si>
  <si>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</si>
  <si>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</si>
  <si>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</si>
  <si>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</si>
  <si>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</si>
  <si>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</si>
  <si>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</si>
  <si>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</si>
  <si>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</si>
  <si>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</si>
  <si>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</si>
  <si>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</si>
  <si>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</si>
  <si>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</si>
  <si>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</si>
  <si>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</si>
  <si>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</si>
  <si>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</si>
  <si>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</si>
  <si>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</si>
  <si>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</si>
  <si>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</si>
  <si>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</si>
  <si>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</si>
  <si>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</si>
  <si>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</si>
  <si>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</si>
  <si>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</si>
  <si>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</si>
  <si>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</si>
  <si>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</si>
  <si>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</si>
  <si>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</si>
  <si>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</si>
  <si>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</si>
  <si>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</si>
  <si>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</si>
  <si>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</si>
  <si>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</si>
  <si>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</si>
  <si>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</si>
  <si>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</si>
  <si>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</si>
  <si>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</si>
  <si>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</si>
  <si>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</si>
  <si>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</si>
  <si>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</si>
  <si>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</si>
  <si>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</si>
  <si>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</si>
  <si>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</si>
  <si>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</si>
  <si>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</si>
  <si>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</si>
  <si>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</si>
  <si>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</si>
  <si>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</si>
  <si>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</si>
  <si>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</si>
  <si>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</si>
  <si>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</si>
  <si>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</si>
  <si>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</si>
  <si>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</si>
  <si>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</si>
  <si>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</si>
  <si>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</si>
  <si>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</si>
  <si>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</si>
  <si>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</si>
  <si>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</si>
  <si>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</si>
  <si>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</si>
  <si>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</si>
  <si>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</si>
  <si>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</si>
  <si>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</si>
  <si>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</si>
  <si>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</si>
  <si>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</si>
  <si>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</si>
  <si>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</si>
  <si>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</si>
  <si>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</si>
  <si>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</si>
  <si>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</si>
  <si>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</si>
  <si>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</si>
  <si>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</si>
  <si>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</si>
  <si>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</si>
  <si>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</si>
  <si>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</si>
  <si>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</si>
  <si>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</si>
  <si>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</si>
  <si>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</si>
  <si>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</si>
  <si>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</si>
  <si>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</si>
  <si>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</si>
  <si>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</si>
  <si>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</si>
  <si>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</si>
  <si>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</si>
  <si>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</si>
  <si>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</si>
  <si>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</si>
  <si>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</si>
  <si>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</si>
  <si>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</si>
  <si>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</si>
  <si>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</si>
  <si>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</si>
  <si>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</si>
  <si>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</si>
  <si>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</si>
  <si>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</si>
  <si>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</si>
  <si>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</si>
  <si>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</si>
  <si>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</si>
  <si>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</si>
  <si>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</si>
  <si>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</si>
  <si>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</si>
  <si>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</si>
  <si>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</si>
  <si>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</si>
  <si>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</si>
  <si>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</si>
  <si>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</si>
  <si>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</si>
  <si>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</si>
  <si>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</si>
  <si>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</si>
  <si>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</si>
  <si>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</si>
  <si>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</si>
  <si>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</si>
  <si>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</si>
  <si>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</si>
  <si>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</si>
  <si>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</si>
  <si>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</si>
  <si>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</si>
  <si>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</si>
  <si>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</si>
  <si>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</si>
  <si>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</si>
  <si>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</si>
  <si>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</si>
  <si>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</si>
  <si>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</si>
  <si>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</si>
  <si>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</si>
  <si>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</si>
  <si>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</si>
  <si>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</si>
  <si>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</si>
  <si>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</si>
  <si>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</si>
  <si>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</si>
  <si>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</si>
  <si>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</si>
  <si>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</si>
  <si>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</si>
  <si>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</si>
  <si>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</si>
  <si>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</si>
  <si>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</si>
  <si>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</si>
  <si>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</si>
  <si>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</si>
  <si>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</si>
  <si>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</si>
  <si>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</si>
  <si>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</si>
  <si>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</si>
  <si>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</si>
  <si>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</si>
  <si>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</si>
  <si>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</si>
  <si>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</si>
  <si>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</si>
  <si>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</si>
  <si>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</si>
  <si>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</si>
  <si>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</si>
  <si>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</si>
  <si>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</si>
  <si>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</si>
  <si>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</si>
  <si>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</si>
  <si>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</si>
  <si>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</si>
  <si>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</si>
  <si>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</si>
  <si>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</si>
  <si>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</si>
  <si>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</si>
  <si>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</si>
  <si>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</si>
  <si>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</si>
  <si>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</si>
  <si>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</si>
  <si>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</si>
  <si>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</si>
  <si>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</si>
  <si>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</si>
  <si>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</si>
  <si>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</si>
  <si>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</si>
  <si>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</si>
  <si>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</si>
  <si>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</si>
  <si>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</si>
  <si>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</si>
  <si>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</si>
  <si>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</si>
  <si>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</si>
  <si>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</si>
  <si>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</si>
  <si>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</si>
  <si>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</si>
  <si>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</si>
  <si>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</si>
  <si>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</si>
  <si>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</si>
  <si>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</si>
  <si>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</si>
  <si>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</si>
  <si>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</si>
  <si>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</si>
  <si>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</si>
  <si>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</si>
  <si>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</si>
  <si>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</si>
  <si>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</si>
  <si>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</si>
  <si>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</si>
  <si>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</si>
  <si>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</si>
  <si>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</si>
  <si>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</si>
  <si>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</si>
  <si>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</si>
  <si>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</si>
  <si>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</si>
  <si>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</si>
  <si>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</si>
  <si>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</si>
  <si>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</si>
  <si>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</si>
  <si>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</si>
  <si>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</si>
  <si>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</si>
  <si>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</si>
  <si>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</si>
  <si>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</si>
  <si>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</si>
  <si>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</si>
  <si>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</si>
  <si>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</si>
  <si>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</si>
  <si>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</si>
  <si>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</si>
  <si>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</si>
  <si>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</si>
  <si>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</si>
  <si>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</si>
  <si>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</si>
  <si>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</si>
  <si>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</si>
  <si>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</si>
  <si>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</si>
  <si>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</si>
  <si>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</si>
  <si>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</si>
  <si>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</si>
  <si>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</si>
  <si>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</si>
  <si>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</si>
  <si>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</si>
  <si>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</si>
  <si>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</si>
  <si>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</si>
  <si>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</si>
  <si>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</si>
  <si>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</si>
  <si>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</si>
  <si>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</si>
  <si>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</si>
  <si>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</si>
  <si>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</si>
  <si>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</si>
  <si>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</si>
  <si>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</si>
  <si>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</si>
  <si>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</si>
  <si>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</si>
  <si>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</si>
  <si>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</si>
  <si>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</si>
  <si>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</si>
  <si>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</si>
  <si>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</si>
  <si>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</si>
  <si>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</si>
  <si>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</si>
  <si>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</si>
  <si>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</si>
  <si>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</si>
  <si>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</si>
  <si>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</si>
  <si>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</si>
  <si>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</si>
  <si>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</si>
  <si>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</si>
  <si>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</si>
  <si>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</si>
  <si>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</si>
  <si>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</si>
  <si>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</si>
  <si>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</si>
  <si>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</si>
  <si>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</si>
  <si>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</si>
  <si>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</si>
  <si>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</si>
  <si>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</si>
  <si>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</si>
  <si>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</si>
  <si>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</si>
  <si>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</si>
  <si>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</si>
  <si>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</si>
  <si>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</si>
  <si>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</si>
  <si>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</si>
  <si>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</si>
  <si>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</si>
  <si>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</si>
  <si>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</si>
  <si>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</si>
  <si>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</si>
  <si>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</si>
  <si>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</si>
  <si>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</si>
  <si>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</si>
  <si>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</si>
  <si>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</si>
  <si>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</si>
  <si>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</si>
  <si>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</si>
  <si>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</si>
  <si>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</si>
  <si>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</si>
  <si>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</si>
  <si>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</si>
  <si>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</si>
  <si>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</si>
  <si>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</si>
  <si>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</si>
  <si>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</si>
  <si>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</si>
  <si>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</si>
  <si>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</si>
  <si>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</si>
  <si>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</si>
  <si>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</si>
  <si>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</si>
  <si>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</si>
  <si>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</si>
  <si>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</si>
  <si>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</si>
  <si>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</si>
  <si>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</si>
  <si>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</si>
  <si>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</si>
  <si>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</si>
  <si>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</si>
  <si>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</si>
  <si>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</si>
  <si>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</si>
  <si>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</si>
  <si>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</si>
  <si>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</si>
  <si>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</si>
  <si>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</si>
  <si>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</si>
  <si>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</si>
  <si>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</si>
  <si>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</si>
  <si>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</si>
  <si>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</si>
  <si>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</si>
  <si>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</si>
  <si>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</si>
  <si>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</si>
  <si>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</si>
  <si>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</si>
  <si>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</si>
  <si>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</si>
  <si>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</si>
  <si>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</si>
  <si>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</si>
  <si>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</si>
  <si>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</si>
  <si>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</si>
  <si>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</si>
  <si>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</si>
  <si>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</si>
  <si>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</si>
  <si>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</si>
  <si>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</si>
  <si>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</si>
  <si>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</si>
  <si>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</si>
  <si>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</si>
  <si>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</si>
  <si>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</si>
  <si>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</si>
  <si>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</si>
  <si>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</si>
  <si>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</si>
  <si>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</si>
  <si>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</si>
  <si>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</si>
  <si>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</si>
  <si>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</si>
  <si>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</si>
  <si>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</si>
  <si>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</si>
  <si>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</si>
  <si>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</si>
  <si>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</si>
  <si>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</si>
  <si>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</si>
  <si>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</si>
  <si>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</si>
  <si>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</si>
  <si>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</si>
  <si>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</si>
  <si>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</si>
  <si>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</si>
  <si>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</si>
  <si>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</si>
  <si>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</si>
  <si>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</si>
  <si>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</si>
  <si>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</si>
  <si>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</si>
  <si>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</si>
  <si>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</si>
  <si>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</si>
  <si>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</si>
  <si>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</si>
  <si>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</si>
  <si>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</si>
  <si>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</si>
  <si>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</si>
  <si>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</si>
  <si>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</si>
  <si>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</si>
  <si>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</si>
  <si>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</si>
  <si>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</si>
  <si>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</si>
  <si>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</si>
  <si>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</si>
  <si>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</si>
  <si>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</si>
  <si>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</si>
  <si>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</si>
  <si>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</si>
  <si>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</si>
  <si>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</si>
  <si>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</si>
  <si>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</si>
  <si>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</si>
  <si>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</si>
  <si>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</si>
  <si>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</si>
  <si>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</si>
  <si>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</si>
  <si>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</si>
  <si>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</si>
  <si>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</si>
  <si>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</si>
  <si>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</si>
  <si>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</si>
  <si>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</si>
  <si>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</si>
  <si>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</si>
  <si>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</si>
  <si>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</si>
  <si>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</si>
  <si>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</si>
  <si>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</si>
  <si>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</si>
  <si>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</si>
  <si>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</si>
  <si>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</si>
  <si>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</si>
  <si>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</si>
  <si>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</si>
  <si>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</si>
  <si>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</si>
  <si>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</si>
  <si>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</si>
  <si>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</si>
  <si>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</si>
  <si>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</si>
  <si>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</si>
  <si>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</si>
  <si>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</si>
  <si>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</si>
  <si>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</si>
  <si>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</si>
  <si>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</si>
  <si>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</si>
  <si>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</si>
  <si>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</si>
  <si>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</si>
  <si>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</si>
  <si>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</si>
  <si>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</si>
  <si>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</si>
  <si>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</si>
  <si>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</si>
  <si>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</si>
  <si>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</si>
  <si>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</si>
  <si>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</si>
  <si>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</si>
  <si>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</si>
  <si>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</si>
  <si>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</si>
  <si>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</si>
  <si>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</si>
  <si>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</si>
  <si>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</si>
  <si>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</si>
  <si>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</si>
  <si>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</si>
  <si>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</si>
  <si>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</si>
  <si>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</si>
  <si>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</si>
  <si>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</si>
  <si>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</si>
  <si>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</si>
  <si>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</si>
  <si>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</si>
  <si>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</si>
  <si>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</si>
  <si>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</si>
  <si>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</si>
  <si>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</si>
  <si>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</si>
  <si>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</si>
  <si>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</si>
  <si>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</si>
  <si>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</si>
  <si>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</si>
  <si>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</si>
  <si>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</si>
  <si>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</si>
  <si>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</si>
  <si>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</si>
  <si>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</si>
  <si>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</si>
  <si>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</si>
  <si>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</si>
  <si>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</si>
  <si>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</si>
  <si>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</si>
  <si>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</si>
  <si>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</si>
  <si>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</si>
  <si>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</si>
  <si>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</si>
  <si>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</si>
  <si>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</si>
  <si>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</si>
  <si>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</si>
  <si>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</si>
  <si>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</si>
  <si>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</si>
  <si>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</si>
  <si>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</si>
  <si>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</si>
  <si>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</si>
  <si>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</si>
  <si>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</si>
  <si>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</si>
  <si>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</si>
  <si>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</si>
  <si>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</si>
  <si>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</si>
  <si>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</si>
  <si>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</si>
  <si>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</si>
  <si>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</si>
  <si>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</si>
  <si>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</si>
  <si>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</si>
  <si>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</si>
  <si>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</si>
  <si>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</si>
  <si>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</si>
  <si>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</si>
  <si>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</si>
  <si>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</si>
  <si>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</si>
  <si>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</si>
  <si>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</si>
  <si>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</si>
  <si>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</si>
  <si>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</si>
  <si>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</si>
  <si>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</si>
  <si>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</si>
  <si>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</si>
  <si>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</si>
  <si>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</si>
  <si>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</si>
  <si>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</si>
  <si>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</si>
  <si>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</si>
  <si>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</si>
  <si>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</si>
  <si>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</si>
  <si>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</si>
  <si>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</si>
  <si>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</si>
  <si>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</si>
  <si>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</si>
  <si>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</si>
  <si>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</si>
  <si>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</si>
  <si>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</si>
  <si>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</si>
  <si>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</si>
  <si>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</si>
  <si>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</si>
  <si>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</si>
  <si>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</si>
  <si>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</si>
  <si>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</si>
  <si>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</si>
  <si>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</si>
  <si>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</si>
  <si>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</si>
  <si>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</si>
  <si>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</si>
  <si>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</si>
  <si>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</si>
  <si>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</si>
  <si>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</si>
  <si>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</si>
  <si>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</si>
  <si>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</si>
  <si>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</si>
  <si>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</si>
  <si>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</si>
  <si>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</si>
  <si>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</si>
  <si>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</si>
  <si>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</si>
  <si>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</si>
  <si>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</si>
  <si>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</si>
  <si>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</si>
  <si>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</si>
  <si>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</si>
  <si>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</si>
  <si>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</si>
  <si>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</si>
  <si>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</si>
  <si>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</si>
  <si>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</si>
  <si>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</si>
  <si>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</si>
  <si>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</si>
  <si>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</si>
  <si>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</si>
  <si>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</si>
  <si>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</si>
  <si>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</si>
  <si>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</si>
  <si>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</si>
  <si>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</si>
  <si>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</si>
  <si>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</si>
  <si>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</si>
  <si>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</si>
  <si>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</si>
  <si>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</si>
  <si>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</si>
  <si>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</si>
  <si>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</si>
  <si>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</si>
  <si>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</si>
  <si>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</si>
  <si>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</si>
  <si>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</si>
  <si>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</si>
  <si>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</si>
  <si>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</si>
  <si>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</si>
  <si>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</si>
  <si>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</si>
  <si>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</si>
  <si>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</si>
  <si>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</si>
  <si>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</si>
  <si>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</si>
  <si>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</si>
  <si>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</si>
  <si>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</si>
  <si>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</si>
  <si>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</si>
  <si>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</si>
  <si>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</si>
  <si>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</si>
  <si>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</si>
  <si>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</si>
  <si>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</si>
  <si>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</si>
  <si>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</si>
  <si>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</si>
  <si>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</si>
  <si>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</si>
  <si>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</si>
  <si>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</si>
  <si>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</si>
  <si>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</si>
  <si>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</si>
  <si>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</si>
  <si>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</si>
  <si>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</si>
  <si>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</si>
  <si>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</si>
  <si>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</si>
  <si>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</si>
  <si>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</si>
  <si>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</si>
  <si>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</si>
  <si>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</si>
  <si>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</si>
  <si>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</si>
  <si>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</si>
  <si>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</si>
  <si>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</si>
  <si>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</si>
  <si>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</si>
  <si>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</si>
  <si>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</si>
  <si>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</si>
  <si>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</si>
  <si>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</si>
  <si>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</si>
  <si>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</si>
  <si>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</si>
  <si>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</si>
  <si>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</si>
  <si>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</si>
  <si>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</si>
  <si>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</si>
  <si>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</si>
  <si>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</si>
  <si>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</si>
  <si>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</si>
  <si>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</si>
  <si>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</si>
  <si>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</si>
  <si>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</si>
  <si>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</si>
  <si>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</si>
  <si>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</si>
  <si>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</si>
  <si>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</si>
  <si>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</si>
  <si>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</si>
  <si>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</si>
  <si>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</si>
  <si>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</si>
  <si>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</si>
  <si>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</si>
  <si>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</si>
  <si>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</si>
  <si>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</si>
  <si>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</si>
  <si>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</si>
  <si>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</si>
  <si>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</si>
  <si>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</si>
  <si>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</si>
  <si>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</si>
  <si>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</si>
  <si>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</si>
  <si>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</si>
  <si>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</si>
  <si>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</si>
  <si>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</si>
  <si>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</si>
  <si>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</si>
  <si>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</si>
  <si>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</si>
  <si>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</si>
  <si>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</si>
  <si>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</si>
  <si>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</si>
  <si>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</si>
  <si>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</si>
  <si>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</si>
  <si>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</si>
  <si>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</si>
  <si>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</si>
  <si>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</si>
  <si>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</si>
  <si>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</si>
  <si>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</si>
  <si>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</si>
  <si>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</si>
  <si>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</si>
  <si>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</si>
  <si>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</si>
  <si>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</si>
  <si>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</si>
  <si>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</si>
  <si>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</si>
  <si>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</si>
  <si>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</si>
  <si>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</si>
  <si>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</si>
  <si>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</si>
  <si>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</si>
  <si>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</si>
  <si>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</si>
  <si>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</si>
  <si>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</si>
  <si>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</si>
  <si>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</si>
  <si>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</si>
  <si>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</si>
  <si>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</si>
  <si>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</si>
  <si>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</si>
  <si>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</si>
  <si>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</si>
  <si>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</si>
  <si>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</si>
  <si>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</si>
  <si>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</si>
  <si>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</si>
  <si>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</si>
  <si>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</si>
  <si>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</si>
  <si>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</si>
  <si>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</si>
  <si>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</si>
  <si>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</si>
  <si>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</si>
  <si>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</si>
  <si>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</si>
  <si>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</si>
  <si>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</si>
  <si>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</si>
  <si>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</si>
  <si>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</si>
  <si>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</si>
  <si>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</si>
  <si>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</si>
  <si>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</si>
  <si>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</si>
  <si>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</si>
  <si>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</si>
  <si>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</si>
  <si>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</si>
  <si>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</si>
  <si>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</si>
  <si>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</si>
  <si>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</si>
  <si>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</si>
  <si>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</si>
  <si>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</si>
  <si>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</si>
  <si>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</si>
  <si>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</si>
  <si>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</si>
  <si>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</si>
  <si>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</si>
  <si>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</si>
  <si>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</si>
  <si>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</si>
  <si>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</si>
  <si>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</si>
  <si>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</si>
  <si>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</si>
  <si>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</si>
  <si>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</si>
  <si>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</si>
  <si>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</si>
  <si>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</si>
  <si>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</si>
  <si>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</si>
  <si>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</si>
  <si>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</si>
  <si>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</si>
  <si>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</si>
  <si>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</si>
  <si>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</si>
  <si>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</si>
  <si>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</si>
  <si>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</si>
  <si>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</si>
  <si>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</si>
  <si>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</si>
  <si>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</si>
  <si>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</si>
  <si>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</si>
  <si>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</si>
  <si>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</si>
  <si>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</si>
  <si>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</si>
  <si>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</si>
  <si>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</si>
  <si>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</si>
  <si>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</si>
  <si>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</si>
  <si>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</si>
  <si>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</si>
  <si>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</si>
  <si>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</si>
  <si>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</si>
  <si>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</si>
  <si>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</si>
  <si>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</si>
  <si>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</si>
  <si>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</si>
  <si>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</si>
  <si>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</si>
  <si>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</si>
  <si>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</si>
  <si>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</si>
  <si>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</si>
  <si>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</si>
  <si>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</si>
  <si>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</si>
  <si>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</si>
  <si>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</si>
  <si>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</si>
  <si>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</si>
  <si>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</si>
  <si>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</si>
  <si>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</si>
  <si>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</si>
  <si>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</si>
  <si>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</si>
  <si>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</si>
  <si>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</si>
  <si>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</si>
  <si>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</si>
  <si>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</si>
  <si>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</si>
  <si>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</si>
  <si>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</si>
  <si>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</si>
  <si>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</si>
  <si>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</si>
  <si>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</si>
  <si>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</si>
  <si>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</si>
  <si>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</si>
  <si>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</si>
  <si>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</si>
  <si>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</si>
  <si>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</si>
  <si>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</si>
  <si>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</si>
  <si>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</si>
  <si>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</si>
  <si>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</si>
  <si>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</si>
  <si>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</si>
  <si>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</si>
  <si>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</si>
  <si>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</si>
  <si>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</si>
  <si>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</si>
  <si>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</si>
  <si>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</si>
  <si>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</si>
  <si>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</si>
  <si>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</si>
  <si>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</si>
  <si>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</si>
  <si>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</si>
  <si>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</si>
  <si>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</si>
  <si>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</si>
  <si>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</si>
  <si>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</si>
  <si>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</si>
  <si>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</si>
  <si>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</si>
  <si>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</si>
  <si>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</si>
  <si>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</si>
  <si>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</si>
  <si>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</si>
  <si>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</si>
  <si>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</si>
  <si>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</si>
  <si>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</si>
  <si>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</si>
  <si>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</si>
  <si>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</si>
  <si>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</si>
  <si>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</si>
  <si>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</si>
  <si>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</si>
  <si>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</si>
  <si>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</si>
  <si>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</si>
  <si>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</si>
  <si>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</si>
  <si>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</si>
  <si>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</si>
  <si>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</si>
  <si>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</si>
  <si>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</si>
  <si>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</si>
  <si>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</si>
  <si>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</si>
  <si>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</si>
  <si>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</si>
  <si>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</si>
  <si>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</si>
  <si>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</si>
  <si>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</si>
  <si>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</si>
  <si>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</si>
  <si>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</si>
  <si>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</si>
  <si>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</si>
  <si>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</si>
  <si>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</si>
  <si>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</si>
  <si>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</si>
  <si>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</si>
  <si>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</si>
  <si>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</si>
  <si>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</si>
  <si>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</si>
  <si>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</si>
  <si>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</si>
  <si>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</si>
  <si>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</si>
  <si>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</si>
  <si>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</si>
  <si>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</si>
  <si>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</si>
  <si>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</si>
  <si>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</si>
  <si>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</si>
  <si>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</si>
  <si>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</si>
  <si>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</si>
  <si>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</si>
  <si>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</si>
  <si>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</si>
  <si>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</si>
  <si>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</si>
  <si>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</si>
  <si>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</si>
  <si>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</si>
  <si>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</si>
  <si>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</si>
  <si>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</si>
  <si>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</si>
  <si>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</si>
  <si>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</si>
  <si>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</si>
  <si>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</si>
  <si>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</si>
  <si>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</si>
  <si>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</si>
  <si>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</si>
  <si>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</si>
  <si>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</si>
  <si>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</si>
  <si>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</si>
  <si>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</si>
  <si>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</si>
  <si>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</si>
  <si>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</si>
  <si>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</si>
  <si>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</si>
  <si>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</si>
  <si>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</si>
  <si>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</si>
  <si>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</si>
  <si>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</si>
  <si>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</si>
  <si>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</si>
  <si>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</si>
  <si>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</si>
  <si>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</si>
  <si>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</si>
  <si>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</si>
  <si>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</si>
  <si>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</si>
  <si>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</si>
  <si>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</si>
  <si>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</si>
  <si>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</si>
  <si>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</si>
  <si>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</si>
  <si>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</si>
  <si>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</si>
  <si>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</si>
  <si>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</si>
  <si>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</si>
  <si>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</si>
  <si>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</si>
  <si>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</si>
  <si>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</si>
  <si>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</si>
  <si>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</si>
  <si>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</si>
  <si>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</si>
  <si>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</si>
  <si>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</si>
  <si>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</si>
  <si>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</si>
  <si>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</si>
  <si>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</si>
  <si>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</si>
  <si>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</si>
  <si>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</si>
  <si>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</si>
  <si>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</si>
  <si>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</si>
  <si>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</si>
  <si>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</si>
  <si>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</si>
  <si>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</si>
  <si>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</si>
  <si>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</si>
  <si>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</si>
  <si>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</si>
  <si>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</si>
  <si>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</si>
  <si>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</si>
  <si>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</si>
  <si>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</si>
  <si>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</si>
  <si>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</si>
  <si>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</si>
  <si>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</si>
  <si>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</si>
  <si>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</si>
  <si>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</si>
  <si>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</si>
  <si>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</si>
  <si>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</si>
  <si>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</si>
  <si>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</si>
  <si>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</si>
  <si>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</si>
  <si>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</si>
  <si>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</si>
  <si>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</si>
  <si>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</si>
  <si>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</si>
  <si>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</si>
  <si>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</si>
  <si>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</si>
  <si>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</si>
  <si>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</si>
  <si>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</si>
  <si>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</si>
  <si>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</si>
  <si>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</si>
  <si>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</si>
  <si>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</si>
  <si>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</si>
  <si>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</si>
  <si>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</si>
  <si>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</si>
  <si>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</si>
  <si>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</si>
  <si>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</si>
  <si>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</si>
  <si>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</si>
  <si>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</si>
  <si>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</si>
  <si>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</si>
  <si>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</si>
  <si>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</si>
  <si>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</si>
  <si>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</si>
  <si>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</si>
  <si>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</si>
  <si>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</si>
  <si>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</si>
  <si>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</si>
  <si>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</si>
  <si>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</si>
  <si>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</si>
  <si>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</si>
  <si>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</si>
  <si>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</si>
  <si>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</si>
  <si>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</si>
  <si>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</si>
  <si>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</si>
  <si>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</si>
  <si>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</si>
  <si>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</si>
  <si>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</si>
  <si>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</si>
  <si>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</si>
  <si>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</si>
  <si>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</si>
  <si>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</si>
  <si>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</si>
  <si>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</si>
  <si>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</si>
  <si>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</si>
  <si>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</si>
  <si>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</si>
  <si>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</si>
  <si>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</si>
  <si>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</si>
  <si>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</si>
  <si>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</si>
  <si>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</si>
  <si>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</si>
  <si>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</si>
  <si>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</si>
  <si>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</si>
  <si>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</si>
  <si>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</si>
  <si>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</si>
  <si>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</si>
  <si>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</si>
  <si>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</si>
  <si>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</si>
  <si>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</si>
  <si>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</si>
  <si>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</si>
  <si>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</si>
  <si>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</si>
  <si>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</si>
  <si>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</si>
  <si>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</si>
  <si>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</si>
  <si>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</si>
  <si>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</si>
  <si>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</si>
  <si>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</si>
  <si>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</si>
  <si>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</si>
  <si>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</si>
  <si>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</si>
  <si>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</si>
  <si>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</si>
  <si>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</si>
  <si>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</si>
  <si>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</si>
  <si>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</si>
  <si>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</si>
  <si>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</si>
  <si>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</si>
  <si>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</si>
  <si>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</si>
  <si>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</si>
  <si>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</si>
  <si>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</si>
  <si>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</si>
  <si>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</si>
  <si>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</si>
  <si>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</si>
  <si>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</si>
  <si>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</si>
  <si>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</si>
  <si>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</si>
  <si>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</si>
  <si>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</si>
  <si>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</si>
  <si>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</si>
  <si>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</si>
  <si>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</si>
  <si>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</si>
  <si>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</si>
  <si>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</si>
  <si>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</si>
  <si>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</si>
  <si>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</si>
  <si>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</si>
  <si>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</si>
  <si>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</si>
  <si>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</si>
  <si>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</si>
  <si>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</si>
  <si>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</si>
  <si>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</si>
  <si>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</si>
  <si>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</si>
  <si>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</si>
  <si>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</si>
  <si>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</si>
  <si>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</si>
  <si>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</si>
  <si>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</si>
  <si>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</si>
  <si>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</si>
  <si>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</si>
  <si>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</si>
  <si>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</si>
  <si>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</si>
  <si>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</si>
  <si>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</si>
  <si>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</si>
  <si>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</si>
  <si>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</si>
  <si>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</si>
  <si>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</si>
  <si>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</si>
  <si>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</si>
  <si>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</si>
  <si>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</si>
  <si>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</si>
  <si>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</si>
  <si>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</si>
  <si>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</si>
  <si>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</si>
  <si>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</si>
  <si>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</si>
  <si>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</si>
  <si>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</si>
  <si>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</si>
  <si>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</si>
  <si>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</si>
  <si>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</si>
  <si>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</si>
  <si>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</si>
  <si>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</si>
  <si>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</si>
  <si>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</si>
  <si>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</si>
  <si>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</si>
  <si>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</si>
  <si>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</si>
  <si>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</si>
  <si>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</si>
  <si>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</si>
  <si>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</si>
  <si>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</si>
  <si>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</si>
  <si>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</si>
  <si>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</si>
  <si>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</si>
  <si>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</si>
  <si>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</si>
  <si>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</si>
  <si>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</si>
  <si>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</si>
  <si>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</si>
  <si>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</si>
  <si>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</si>
  <si>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</si>
  <si>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</si>
  <si>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</si>
  <si>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</si>
  <si>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</si>
  <si>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</si>
  <si>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</si>
  <si>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</si>
  <si>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</si>
  <si>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</si>
  <si>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</si>
  <si>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</si>
  <si>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</si>
  <si>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</si>
  <si>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</si>
  <si>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</si>
  <si>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</si>
  <si>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</si>
  <si>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</si>
  <si>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</si>
  <si>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</si>
  <si>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</si>
  <si>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</si>
  <si>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</si>
  <si>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</si>
  <si>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</si>
  <si>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</si>
  <si>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</si>
  <si>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</si>
  <si>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</si>
  <si>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</si>
  <si>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</si>
  <si>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</si>
  <si>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</si>
  <si>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</si>
  <si>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</si>
  <si>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</si>
  <si>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</si>
  <si>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</si>
  <si>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</si>
  <si>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</si>
  <si>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</si>
  <si>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</si>
  <si>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</si>
  <si>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</si>
  <si>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</si>
  <si>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</si>
  <si>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</si>
  <si>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</si>
  <si>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</si>
  <si>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</si>
  <si>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</si>
  <si>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</si>
  <si>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</si>
  <si>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</si>
  <si>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</si>
  <si>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</si>
  <si>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</si>
  <si>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</si>
  <si>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</si>
  <si>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</si>
  <si>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</si>
  <si>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</si>
  <si>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</si>
  <si>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</si>
  <si>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</si>
  <si>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</si>
  <si>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</si>
  <si>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</si>
  <si>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</si>
  <si>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</si>
  <si>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</si>
  <si>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</si>
  <si>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</si>
  <si>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</si>
  <si>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</si>
  <si>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</si>
  <si>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</si>
  <si>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</si>
  <si>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</si>
  <si>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</si>
  <si>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</si>
  <si>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</si>
  <si>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</si>
  <si>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</si>
  <si>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</si>
  <si>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</si>
  <si>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</si>
  <si>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</si>
  <si>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</si>
  <si>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</si>
  <si>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</si>
  <si>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</si>
  <si>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</si>
  <si>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</si>
  <si>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</si>
  <si>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</si>
  <si>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</si>
  <si>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</si>
  <si>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</si>
  <si>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</si>
  <si>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</si>
  <si>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</si>
  <si>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</si>
  <si>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</si>
  <si>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</si>
  <si>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</si>
  <si>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</si>
  <si>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</si>
  <si>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</si>
  <si>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</si>
  <si>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</si>
  <si>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</si>
  <si>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</si>
  <si>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</si>
  <si>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</si>
  <si>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</si>
  <si>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</si>
  <si>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</si>
  <si>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</si>
  <si>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</si>
  <si>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</si>
  <si>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</si>
  <si>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</si>
  <si>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</si>
  <si>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</si>
  <si>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</si>
  <si>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</si>
  <si>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</si>
  <si>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</si>
  <si>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</si>
  <si>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</si>
  <si>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</si>
  <si>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</si>
  <si>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</si>
  <si>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</si>
  <si>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</si>
  <si>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</si>
  <si>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</si>
  <si>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</si>
  <si>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</si>
  <si>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</si>
  <si>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</si>
  <si>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</si>
  <si>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</si>
  <si>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</si>
  <si>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</si>
  <si>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</si>
  <si>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</si>
  <si>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</si>
  <si>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</si>
  <si>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</si>
  <si>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</si>
  <si>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</si>
  <si>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</si>
  <si>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</si>
  <si>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</si>
  <si>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</si>
  <si>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</si>
  <si>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</si>
  <si>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</si>
  <si>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</si>
  <si>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</si>
  <si>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</si>
  <si>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</si>
  <si>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</si>
  <si>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</si>
  <si>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</si>
  <si>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</si>
  <si>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</si>
  <si>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</si>
  <si>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</si>
  <si>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</si>
  <si>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</si>
  <si>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</si>
  <si>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</si>
  <si>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</si>
  <si>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</si>
  <si>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</si>
  <si>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</si>
  <si>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</si>
  <si>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</si>
  <si>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</si>
  <si>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</si>
  <si>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</si>
  <si>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</si>
  <si>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</si>
  <si>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</si>
  <si>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</si>
  <si>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</si>
  <si>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</si>
  <si>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</si>
  <si>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</si>
  <si>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</si>
  <si>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</si>
  <si>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</si>
  <si>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</si>
  <si>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</si>
  <si>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</si>
  <si>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</si>
  <si>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</si>
  <si>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</si>
  <si>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</si>
  <si>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</si>
  <si>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</si>
  <si>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</si>
  <si>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</si>
  <si>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</si>
  <si>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</si>
  <si>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</si>
  <si>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</si>
  <si>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</si>
  <si>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</si>
  <si>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</si>
  <si>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</si>
  <si>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</si>
  <si>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</si>
  <si>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</si>
  <si>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</si>
  <si>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</si>
  <si>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</si>
  <si>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</si>
  <si>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</si>
  <si>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</si>
  <si>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</si>
  <si>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</si>
  <si>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</si>
  <si>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</si>
  <si>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</si>
  <si>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</si>
  <si>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</si>
  <si>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</si>
  <si>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</si>
  <si>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</si>
  <si>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</si>
  <si>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</si>
  <si>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</si>
  <si>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</si>
  <si>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</si>
  <si>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</si>
  <si>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</si>
  <si>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</si>
  <si>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</si>
  <si>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</si>
  <si>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</si>
  <si>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</si>
  <si>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</si>
  <si>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</si>
  <si>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</si>
  <si>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</si>
  <si>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</si>
  <si>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</si>
  <si>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</si>
  <si>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</si>
  <si>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</si>
  <si>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</si>
  <si>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</si>
  <si>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</si>
  <si>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</si>
  <si>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</si>
  <si>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</si>
  <si>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</si>
  <si>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</si>
  <si>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</si>
  <si>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</si>
  <si>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</si>
  <si>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</si>
  <si>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</si>
  <si>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</si>
  <si>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</si>
  <si>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</si>
  <si>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</si>
  <si>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</si>
  <si>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</si>
  <si>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</si>
  <si>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</si>
  <si>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</si>
  <si>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</si>
  <si>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</si>
  <si>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</si>
  <si>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</si>
  <si>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</si>
  <si>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</si>
  <si>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</si>
  <si>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</si>
  <si>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</si>
  <si>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</si>
  <si>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</si>
  <si>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</si>
  <si>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</si>
  <si>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</si>
  <si>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</si>
  <si>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</si>
  <si>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</si>
  <si>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</si>
  <si>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</si>
  <si>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</si>
  <si>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</si>
  <si>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</si>
  <si>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</si>
  <si>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</si>
  <si>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</si>
  <si>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</si>
  <si>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</si>
  <si>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</si>
  <si>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</si>
  <si>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</si>
  <si>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</si>
  <si>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</si>
  <si>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</si>
  <si>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</si>
  <si>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</si>
  <si>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</si>
  <si>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</si>
  <si>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</si>
  <si>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</si>
  <si>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</si>
  <si>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</si>
  <si>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</si>
  <si>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</si>
  <si>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</si>
  <si>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</si>
  <si>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</si>
  <si>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</si>
  <si>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</si>
  <si>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</si>
  <si>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</si>
  <si>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</si>
  <si>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</si>
  <si>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</si>
  <si>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</si>
  <si>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</si>
  <si>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</si>
  <si>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</si>
  <si>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</si>
  <si>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</si>
  <si>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</si>
  <si>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</si>
  <si>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</si>
  <si>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</si>
  <si>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</si>
  <si>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</si>
  <si>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</si>
  <si>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</si>
  <si>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</si>
  <si>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</si>
  <si>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</si>
  <si>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</si>
  <si>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</si>
  <si>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</si>
  <si>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</si>
  <si>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</si>
  <si>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</si>
  <si>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</si>
  <si>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</si>
  <si>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</si>
  <si>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</si>
  <si>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</si>
  <si>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</si>
  <si>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</si>
  <si>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</si>
  <si>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</si>
  <si>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</si>
  <si>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</si>
  <si>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</si>
  <si>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</si>
  <si>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</si>
  <si>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</si>
  <si>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</si>
  <si>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</si>
  <si>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</si>
  <si>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</si>
  <si>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</si>
  <si>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</si>
  <si>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</si>
  <si>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</si>
  <si>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</si>
  <si>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</si>
  <si>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</si>
  <si>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</si>
  <si>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</si>
  <si>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</si>
  <si>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</si>
  <si>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</si>
  <si>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</si>
  <si>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</si>
  <si>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</si>
  <si>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</si>
  <si>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</si>
  <si>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</si>
  <si>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</si>
  <si>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</si>
  <si>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</si>
  <si>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</si>
  <si>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</si>
  <si>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</si>
  <si>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</si>
  <si>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</si>
  <si>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</si>
  <si>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</si>
  <si>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</si>
  <si>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</si>
  <si>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</si>
  <si>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</si>
  <si>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</si>
  <si>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</si>
  <si>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</si>
  <si>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</si>
  <si>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</si>
  <si>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</si>
  <si>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</si>
  <si>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</si>
  <si>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</si>
  <si>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</si>
  <si>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</si>
  <si>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</si>
  <si>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</si>
  <si>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</si>
  <si>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</si>
  <si>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</si>
  <si>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</si>
  <si>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</si>
  <si>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</si>
  <si>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</si>
  <si>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</si>
  <si>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</si>
  <si>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</si>
  <si>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</si>
  <si>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</si>
  <si>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</si>
  <si>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</si>
  <si>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</si>
  <si>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</si>
  <si>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</si>
  <si>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</si>
  <si>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</si>
  <si>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</si>
  <si>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</si>
  <si>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</si>
  <si>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</si>
  <si>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</si>
  <si>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</si>
  <si>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</si>
  <si>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</si>
  <si>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</si>
  <si>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</si>
  <si>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</si>
  <si>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</si>
  <si>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</si>
  <si>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</si>
  <si>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</si>
  <si>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</si>
  <si>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</si>
  <si>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</si>
  <si>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</si>
  <si>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</si>
  <si>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</si>
  <si>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</si>
  <si>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</si>
  <si>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</si>
  <si>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</si>
  <si>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</si>
  <si>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</si>
  <si>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</si>
  <si>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</si>
  <si>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</si>
  <si>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</si>
  <si>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</si>
  <si>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</si>
  <si>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</si>
  <si>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</si>
  <si>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</si>
  <si>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</si>
  <si>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</si>
  <si>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</si>
  <si>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</si>
  <si>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</si>
  <si>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</si>
  <si>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</si>
  <si>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</si>
  <si>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</si>
  <si>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</si>
  <si>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</si>
  <si>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</si>
  <si>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</si>
  <si>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</si>
  <si>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</si>
  <si>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</si>
  <si>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</si>
  <si>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</si>
  <si>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</si>
  <si>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</si>
  <si>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</si>
  <si>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</si>
  <si>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</si>
  <si>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</si>
  <si>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</si>
  <si>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</si>
  <si>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</si>
  <si>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</si>
  <si>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</si>
  <si>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</si>
  <si>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</si>
  <si>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</si>
  <si>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</si>
  <si>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</si>
  <si>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</si>
  <si>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</si>
  <si>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</si>
  <si>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</si>
  <si>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</si>
  <si>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</si>
  <si>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</si>
  <si>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</si>
  <si>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</si>
  <si>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</si>
  <si>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</si>
  <si>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</si>
  <si>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</si>
  <si>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</si>
  <si>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</si>
  <si>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</si>
  <si>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</si>
  <si>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</si>
  <si>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</si>
  <si>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</si>
  <si>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</si>
  <si>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</si>
  <si>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</si>
  <si>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</si>
  <si>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</si>
  <si>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</si>
  <si>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</si>
  <si>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</si>
  <si>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</si>
  <si>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</si>
  <si>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</si>
  <si>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</si>
  <si>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</si>
  <si>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</si>
  <si>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</si>
  <si>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</si>
  <si>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</si>
  <si>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</si>
  <si>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</si>
  <si>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</si>
  <si>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</si>
  <si>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</si>
  <si>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</si>
  <si>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</si>
  <si>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</si>
  <si>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</si>
  <si>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</si>
  <si>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</si>
  <si>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</si>
  <si>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</si>
  <si>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</si>
  <si>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</si>
  <si>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</si>
  <si>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</si>
  <si>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</si>
  <si>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</si>
  <si>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</si>
  <si>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</si>
  <si>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</si>
  <si>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</si>
  <si>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</si>
  <si>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</si>
  <si>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</si>
  <si>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</si>
  <si>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</si>
  <si>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</si>
  <si>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</si>
  <si>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</si>
  <si>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</si>
  <si>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</si>
  <si>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</si>
  <si>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</si>
  <si>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</si>
  <si>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</si>
  <si>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</si>
  <si>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</si>
  <si>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</si>
  <si>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</si>
  <si>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</si>
  <si>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</si>
  <si>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</si>
  <si>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</si>
  <si>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</si>
  <si>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</si>
  <si>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</si>
  <si>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</si>
  <si>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</si>
  <si>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</si>
  <si>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</si>
  <si>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</si>
  <si>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</si>
  <si>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</si>
  <si>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</si>
  <si>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</si>
  <si>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</si>
  <si>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</si>
  <si>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</si>
  <si>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</si>
  <si>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</si>
  <si>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</si>
  <si>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</si>
  <si>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</si>
  <si>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</si>
  <si>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</si>
  <si>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</si>
  <si>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</si>
  <si>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</si>
  <si>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</si>
  <si>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</si>
  <si>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</si>
  <si>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</si>
  <si>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</si>
  <si>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</si>
  <si>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</si>
  <si>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</si>
  <si>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</si>
  <si>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</si>
  <si>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</si>
  <si>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</si>
  <si>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</si>
  <si>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</si>
  <si>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</si>
  <si>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</si>
  <si>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</si>
  <si>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</si>
  <si>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</si>
  <si>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</si>
  <si>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</si>
  <si>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</si>
  <si>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</si>
  <si>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</si>
  <si>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</si>
  <si>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</si>
  <si>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</si>
  <si>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</si>
  <si>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</si>
  <si>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</si>
  <si>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</si>
  <si>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</si>
  <si>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</si>
  <si>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</si>
  <si>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</si>
  <si>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</si>
  <si>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</si>
  <si>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</si>
  <si>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</si>
  <si>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</si>
  <si>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</si>
  <si>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</si>
  <si>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</si>
  <si>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</si>
  <si>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</si>
  <si>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</si>
  <si>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</si>
  <si>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</si>
  <si>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</si>
  <si>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</si>
  <si>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</si>
  <si>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</si>
  <si>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</si>
  <si>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</si>
  <si>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</si>
  <si>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</si>
  <si>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</si>
  <si>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</si>
  <si>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</si>
  <si>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</si>
  <si>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</si>
  <si>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</si>
  <si>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</si>
  <si>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</si>
  <si>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</si>
  <si>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</si>
  <si>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</si>
  <si>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</si>
  <si>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</si>
  <si>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</si>
  <si>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</si>
  <si>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</si>
  <si>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</si>
  <si>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</si>
  <si>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</si>
  <si>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</si>
  <si>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</si>
  <si>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</si>
  <si>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</si>
  <si>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</si>
  <si>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</si>
  <si>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</si>
  <si>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</si>
  <si>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</si>
  <si>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</si>
  <si>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</si>
  <si>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</si>
  <si>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</si>
  <si>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</si>
  <si>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</si>
  <si>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</si>
  <si>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</si>
  <si>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</si>
  <si>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</si>
  <si>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</si>
  <si>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</si>
  <si>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</si>
  <si>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</si>
  <si>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</si>
  <si>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</si>
  <si>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</si>
  <si>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</si>
  <si>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</si>
  <si>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</si>
  <si>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</si>
  <si>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</si>
  <si>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</si>
  <si>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</si>
  <si>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</si>
  <si>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</si>
  <si>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</si>
  <si>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</si>
  <si>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</si>
  <si>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</si>
  <si>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</si>
  <si>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</si>
  <si>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</si>
  <si>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</si>
  <si>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</si>
  <si>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</si>
  <si>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</si>
  <si>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</si>
  <si>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</si>
  <si>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</si>
  <si>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</si>
  <si>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</si>
  <si>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</si>
  <si>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</si>
  <si>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</si>
  <si>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</si>
  <si>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</si>
  <si>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</si>
  <si>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</si>
  <si>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</si>
  <si>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</si>
  <si>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</si>
  <si>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</si>
  <si>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</si>
  <si>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</si>
  <si>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</si>
  <si>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</si>
  <si>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</si>
  <si>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</si>
  <si>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</si>
  <si>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</si>
  <si>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</si>
  <si>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</si>
  <si>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</si>
  <si>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</si>
  <si>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</si>
  <si>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</si>
  <si>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</si>
  <si>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</si>
  <si>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</si>
  <si>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</si>
  <si>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</si>
  <si>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</si>
  <si>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</si>
  <si>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</si>
  <si>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</si>
  <si>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</si>
  <si>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</si>
  <si>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</si>
  <si>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</si>
  <si>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</si>
  <si>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</si>
  <si>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</si>
  <si>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</si>
  <si>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</si>
  <si>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</si>
  <si>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</si>
  <si>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</si>
  <si>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</si>
  <si>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</si>
  <si>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</si>
  <si>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</si>
  <si>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</si>
  <si>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</si>
  <si>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</si>
  <si>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</si>
  <si>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</si>
  <si>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</si>
  <si>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</si>
  <si>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</si>
  <si>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</si>
  <si>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</si>
  <si>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</si>
  <si>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</si>
  <si>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</si>
  <si>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</si>
  <si>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</si>
  <si>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</si>
  <si>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</si>
  <si>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</si>
  <si>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</si>
  <si>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</si>
  <si>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</si>
  <si>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</si>
  <si>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</si>
  <si>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</si>
  <si>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</si>
  <si>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</si>
  <si>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</si>
  <si>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</si>
  <si>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</si>
  <si>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</si>
  <si>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</si>
  <si>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</si>
  <si>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</si>
  <si>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</si>
  <si>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</si>
  <si>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</si>
  <si>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</si>
  <si>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</si>
  <si>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</si>
  <si>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</si>
  <si>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</si>
  <si>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</si>
  <si>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</si>
  <si>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</si>
  <si>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</si>
  <si>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</si>
  <si>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</si>
  <si>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</si>
  <si>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</si>
  <si>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</si>
  <si>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</si>
  <si>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</si>
  <si>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</si>
  <si>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</si>
  <si>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</si>
  <si>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</si>
  <si>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</si>
  <si>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</si>
  <si>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</si>
  <si>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</si>
  <si>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</si>
  <si>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</si>
  <si>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</si>
  <si>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</si>
  <si>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</si>
  <si>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</si>
  <si>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</si>
  <si>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</si>
  <si>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</si>
  <si>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</si>
  <si>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</si>
  <si>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</si>
  <si>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</si>
  <si>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</si>
  <si>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</si>
  <si>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</si>
  <si>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</si>
  <si>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</si>
  <si>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</si>
  <si>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</si>
  <si>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</si>
  <si>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</si>
  <si>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</si>
  <si>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</si>
  <si>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</si>
  <si>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</si>
  <si>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</si>
  <si>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</si>
  <si>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</si>
  <si>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</si>
  <si>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</si>
  <si>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</si>
  <si>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</si>
  <si>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</si>
  <si>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</si>
  <si>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</si>
  <si>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</si>
  <si>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</si>
  <si>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</si>
  <si>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</si>
  <si>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</si>
  <si>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</si>
  <si>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</si>
  <si>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</si>
  <si>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</si>
  <si>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</si>
  <si>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</si>
  <si>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</si>
  <si>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</si>
  <si>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</si>
  <si>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</si>
  <si>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</si>
  <si>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</si>
  <si>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</si>
  <si>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</si>
  <si>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</si>
  <si>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</si>
  <si>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</si>
  <si>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</si>
  <si>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</si>
  <si>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</si>
  <si>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</si>
  <si>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</si>
  <si>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</si>
  <si>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</si>
  <si>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</si>
  <si>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</si>
  <si>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</si>
  <si>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</si>
  <si>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</si>
  <si>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</si>
  <si>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</si>
  <si>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</si>
  <si>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</si>
  <si>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</si>
  <si>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</si>
  <si>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</si>
  <si>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</si>
  <si>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</si>
  <si>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</si>
  <si>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</si>
  <si>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</si>
  <si>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</si>
  <si>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</si>
  <si>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</si>
  <si>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</si>
  <si>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</si>
  <si>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</si>
  <si>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</si>
  <si>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</si>
  <si>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</si>
  <si>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</si>
  <si>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</si>
  <si>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</si>
  <si>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</si>
  <si>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</si>
  <si>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</si>
  <si>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</si>
  <si>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</si>
  <si>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</si>
  <si>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</si>
  <si>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</si>
  <si>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</si>
  <si>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</si>
  <si>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</si>
  <si>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</si>
  <si>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</si>
  <si>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</si>
  <si>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</si>
  <si>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</si>
  <si>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</si>
  <si>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</si>
  <si>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</si>
  <si>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</si>
  <si>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</si>
  <si>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</si>
  <si>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</si>
  <si>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</si>
  <si>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</si>
  <si>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</si>
  <si>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</si>
  <si>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</si>
  <si>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</si>
  <si>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</si>
  <si>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</si>
  <si>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</si>
  <si>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</si>
  <si>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</si>
  <si>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</si>
  <si>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</si>
  <si>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</si>
  <si>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</si>
  <si>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</si>
  <si>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</si>
  <si>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</si>
  <si>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</si>
  <si>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</si>
  <si>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</si>
  <si>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</si>
  <si>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</si>
  <si>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</si>
  <si>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</si>
  <si>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</si>
  <si>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</si>
  <si>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</si>
  <si>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</si>
  <si>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</si>
  <si>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</si>
  <si>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</si>
  <si>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</si>
  <si>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</si>
  <si>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</si>
  <si>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</si>
  <si>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</si>
  <si>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</si>
  <si>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</si>
  <si>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</si>
  <si>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</si>
  <si>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</si>
  <si>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</si>
  <si>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</si>
  <si>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</si>
  <si>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</si>
  <si>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</si>
  <si>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</si>
  <si>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</si>
  <si>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</si>
  <si>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</si>
  <si>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</si>
  <si>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</si>
  <si>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</si>
  <si>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</si>
  <si>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</si>
  <si>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</si>
  <si>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</si>
  <si>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</si>
  <si>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</si>
  <si>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</si>
  <si>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</si>
  <si>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</si>
  <si>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</si>
  <si>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</si>
  <si>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</si>
  <si>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</si>
  <si>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</si>
  <si>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</si>
  <si>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</si>
  <si>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</si>
  <si>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</si>
  <si>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</si>
  <si>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</si>
  <si>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</si>
  <si>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</si>
  <si>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</si>
  <si>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</si>
  <si>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</si>
  <si>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</si>
  <si>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</si>
  <si>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</si>
  <si>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</si>
  <si>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</si>
  <si>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</si>
  <si>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</si>
  <si>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</si>
  <si>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</si>
  <si>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</si>
  <si>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</si>
  <si>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</si>
  <si>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</si>
  <si>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</si>
  <si>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</si>
  <si>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</si>
  <si>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</si>
  <si>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</si>
  <si>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</si>
  <si>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</si>
  <si>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</si>
  <si>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</si>
  <si>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</si>
  <si>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</si>
  <si>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</si>
  <si>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</si>
  <si>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</si>
  <si>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</si>
  <si>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</si>
  <si>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</si>
  <si>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</si>
  <si>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</si>
  <si>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</si>
  <si>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</si>
  <si>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</si>
  <si>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</si>
  <si>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</si>
  <si>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</si>
  <si>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</si>
  <si>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</si>
  <si>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</si>
  <si>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</si>
  <si>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</si>
  <si>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</si>
  <si>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</si>
  <si>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</si>
  <si>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</si>
  <si>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</si>
  <si>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</si>
  <si>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</si>
  <si>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</si>
  <si>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</si>
  <si>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</si>
  <si>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</si>
  <si>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</si>
  <si>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</si>
  <si>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</si>
  <si>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</si>
  <si>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</si>
  <si>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</si>
  <si>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</si>
  <si>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</si>
  <si>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</si>
  <si>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</si>
  <si>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</si>
  <si>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</si>
  <si>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</si>
  <si>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</si>
  <si>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</si>
  <si>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</si>
  <si>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</si>
  <si>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</si>
  <si>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</si>
  <si>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</si>
  <si>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</si>
  <si>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</si>
  <si>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</si>
  <si>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</si>
  <si>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</si>
  <si>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</si>
  <si>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</si>
  <si>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</si>
  <si>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</si>
  <si>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</si>
  <si>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</si>
  <si>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</si>
  <si>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</si>
  <si>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</si>
  <si>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</si>
  <si>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</si>
  <si>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</si>
  <si>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</si>
  <si>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</si>
  <si>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</si>
  <si>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</si>
  <si>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</si>
  <si>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</si>
  <si>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</si>
  <si>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</si>
  <si>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</si>
  <si>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</si>
  <si>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</si>
  <si>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</si>
  <si>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</si>
  <si>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</si>
  <si>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</si>
  <si>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</si>
  <si>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</si>
  <si>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</si>
  <si>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</si>
  <si>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</si>
  <si>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</si>
  <si>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</si>
  <si>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</si>
  <si>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</si>
  <si>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</si>
  <si>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</si>
  <si>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</si>
  <si>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</si>
  <si>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</si>
  <si>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</si>
  <si>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</si>
  <si>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</si>
  <si>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</si>
  <si>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</si>
  <si>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</si>
  <si>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</si>
  <si>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</si>
  <si>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</si>
  <si>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</si>
  <si>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</si>
  <si>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</si>
  <si>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</si>
  <si>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</si>
  <si>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</si>
  <si>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</si>
  <si>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</si>
  <si>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</si>
  <si>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</si>
  <si>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</si>
  <si>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</si>
  <si>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</si>
  <si>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</si>
  <si>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</si>
  <si>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</si>
  <si>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</si>
  <si>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</si>
  <si>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</si>
  <si>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</si>
  <si>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</si>
  <si>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</si>
  <si>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</si>
  <si>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</si>
  <si>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</si>
  <si>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</si>
  <si>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</si>
  <si>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</si>
  <si>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</si>
  <si>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</si>
  <si>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</si>
  <si>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</si>
  <si>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</si>
  <si>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</si>
  <si>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</si>
  <si>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</si>
  <si>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</si>
  <si>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</si>
  <si>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</si>
  <si>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</si>
  <si>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</si>
  <si>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</si>
  <si>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</si>
  <si>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</si>
  <si>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</si>
  <si>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</si>
  <si>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</si>
  <si>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</si>
  <si>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</si>
  <si>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</si>
  <si>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</si>
  <si>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</si>
  <si>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</si>
  <si>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</si>
  <si>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</si>
  <si>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</si>
  <si>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</si>
  <si>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</si>
  <si>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</si>
  <si>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</si>
  <si>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</si>
  <si>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</si>
  <si>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</si>
  <si>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</si>
  <si>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</si>
  <si>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</si>
  <si>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</si>
  <si>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</si>
  <si>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</si>
  <si>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</si>
  <si>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</si>
  <si>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</si>
  <si>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</si>
  <si>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</si>
  <si>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</si>
  <si>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</si>
  <si>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</si>
  <si>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</si>
  <si>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</si>
  <si>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</si>
  <si>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</si>
  <si>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</si>
  <si>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</si>
  <si>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</si>
  <si>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</si>
  <si>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</si>
  <si>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</si>
  <si>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</si>
  <si>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</si>
  <si>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</si>
  <si>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</si>
  <si>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</si>
  <si>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</si>
  <si>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</si>
  <si>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</si>
  <si>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</si>
  <si>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</si>
  <si>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</si>
  <si>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</si>
  <si>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</si>
  <si>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</si>
  <si>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</si>
  <si>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</si>
  <si>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</si>
  <si>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</si>
  <si>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</si>
  <si>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</si>
  <si>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</si>
  <si>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</si>
  <si>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</si>
  <si>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</si>
  <si>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</si>
  <si>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</si>
  <si>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</si>
  <si>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</si>
  <si>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</si>
  <si>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</si>
  <si>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</si>
  <si>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</si>
  <si>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</si>
  <si>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</si>
  <si>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</si>
  <si>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</si>
  <si>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</si>
  <si>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</si>
  <si>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</si>
  <si>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</si>
  <si>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</si>
  <si>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</si>
  <si>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</si>
  <si>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</si>
  <si>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</si>
  <si>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</si>
  <si>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</si>
  <si>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</si>
  <si>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</si>
  <si>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</si>
  <si>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</si>
  <si>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</si>
  <si>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</si>
  <si>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</si>
  <si>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</si>
  <si>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</si>
  <si>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</si>
  <si>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</si>
  <si>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</si>
  <si>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</si>
  <si>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</si>
  <si>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</si>
  <si>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</si>
  <si>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</si>
  <si>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</si>
  <si>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</si>
  <si>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</si>
  <si>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</si>
  <si>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</si>
  <si>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</si>
  <si>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</si>
  <si>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</si>
  <si>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</si>
  <si>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</si>
  <si>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</si>
  <si>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</si>
  <si>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</si>
  <si>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</si>
  <si>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</si>
  <si>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</si>
  <si>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</si>
  <si>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</si>
  <si>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</si>
  <si>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</si>
  <si>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</si>
  <si>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</si>
  <si>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</si>
  <si>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</si>
  <si>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</si>
  <si>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</si>
  <si>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</si>
  <si>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</si>
  <si>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</si>
  <si>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</si>
  <si>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</si>
  <si>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</si>
  <si>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</si>
  <si>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</si>
  <si>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</si>
  <si>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</si>
  <si>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</si>
  <si>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</si>
  <si>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</si>
  <si>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</si>
  <si>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</si>
  <si>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</si>
  <si>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</si>
  <si>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</si>
  <si>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</si>
  <si>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</si>
  <si>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</si>
  <si>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</si>
  <si>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</si>
  <si>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</si>
  <si>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</si>
  <si>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</si>
  <si>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</si>
  <si>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</si>
  <si>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</si>
  <si>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</si>
  <si>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</si>
  <si>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</si>
  <si>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</si>
  <si>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</si>
  <si>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</si>
  <si>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</si>
  <si>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</si>
  <si>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</si>
  <si>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</si>
  <si>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</si>
  <si>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</si>
  <si>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</si>
  <si>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</si>
  <si>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</si>
  <si>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</si>
  <si>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</si>
  <si>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</si>
  <si>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</si>
  <si>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</si>
  <si>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</si>
  <si>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</si>
  <si>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</si>
  <si>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</si>
  <si>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</si>
  <si>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</si>
  <si>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</si>
  <si>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</si>
  <si>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</si>
  <si>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</si>
  <si>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</si>
  <si>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</si>
  <si>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</si>
  <si>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</si>
  <si>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</si>
  <si>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</si>
  <si>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</si>
  <si>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</si>
  <si>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</si>
  <si>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</si>
  <si>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</si>
  <si>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</si>
  <si>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</si>
  <si>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</si>
  <si>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</si>
  <si>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</si>
  <si>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</si>
  <si>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</si>
  <si>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</si>
  <si>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</si>
  <si>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</si>
  <si>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</si>
  <si>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</si>
  <si>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</si>
  <si>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</si>
  <si>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</si>
  <si>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</si>
  <si>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</si>
  <si>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</si>
  <si>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</si>
  <si>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</si>
  <si>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</si>
  <si>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</si>
  <si>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</si>
  <si>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</si>
  <si>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</si>
  <si>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</si>
  <si>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</si>
  <si>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</si>
  <si>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</si>
  <si>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</si>
  <si>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</si>
  <si>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</si>
  <si>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</si>
  <si>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</si>
  <si>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</si>
  <si>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</si>
  <si>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</si>
  <si>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</si>
  <si>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</si>
  <si>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</si>
  <si>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</si>
  <si>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</si>
  <si>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</si>
  <si>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</si>
  <si>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</si>
  <si>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</si>
  <si>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</si>
  <si>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</si>
  <si>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</si>
  <si>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</si>
  <si>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</si>
  <si>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</si>
  <si>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</si>
  <si>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</si>
  <si>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</si>
  <si>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</si>
  <si>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</si>
  <si>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</si>
  <si>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</si>
  <si>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</si>
  <si>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</si>
  <si>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</si>
  <si>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</si>
  <si>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</si>
  <si>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</si>
  <si>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</si>
  <si>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</si>
  <si>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</si>
  <si>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</si>
  <si>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</si>
  <si>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</si>
  <si>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</si>
  <si>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</si>
  <si>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</si>
  <si>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</si>
  <si>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</si>
  <si>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</si>
  <si>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</si>
  <si>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</si>
  <si>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</si>
  <si>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</si>
  <si>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</si>
  <si>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</si>
  <si>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</si>
  <si>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</si>
  <si>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</si>
  <si>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</si>
  <si>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</si>
  <si>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</si>
  <si>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</si>
  <si>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</si>
  <si>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</si>
  <si>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</si>
  <si>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</si>
  <si>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</si>
  <si>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</si>
  <si>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</si>
  <si>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</si>
  <si>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</si>
  <si>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</si>
  <si>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</si>
  <si>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</si>
  <si>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</si>
  <si>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</si>
  <si>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</si>
  <si>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</si>
  <si>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</si>
  <si>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</si>
  <si>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</si>
  <si>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</si>
  <si>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</si>
  <si>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</si>
  <si>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</si>
  <si>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</si>
  <si>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</si>
  <si>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</si>
  <si>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</si>
  <si>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</si>
  <si>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</si>
  <si>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</si>
  <si>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</si>
  <si>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</si>
  <si>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</si>
  <si>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</si>
  <si>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</si>
  <si>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</si>
  <si>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</si>
  <si>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</si>
  <si>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</si>
  <si>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</si>
  <si>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</si>
  <si>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</si>
  <si>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</si>
  <si>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</si>
  <si>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</si>
  <si>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</si>
  <si>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</si>
  <si>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</si>
  <si>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</si>
  <si>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</si>
  <si>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</si>
  <si>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</si>
  <si>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</si>
  <si>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</si>
  <si>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</si>
  <si>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</si>
  <si>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</si>
  <si>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</si>
  <si>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</si>
  <si>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</si>
  <si>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</si>
  <si>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</si>
  <si>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</si>
  <si>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</si>
  <si>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</si>
  <si>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</si>
  <si>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</si>
  <si>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</si>
  <si>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</si>
  <si>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</si>
  <si>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</si>
  <si>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</si>
  <si>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</si>
  <si>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</si>
  <si>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</si>
  <si>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</si>
  <si>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</si>
  <si>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</si>
  <si>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</si>
  <si>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</si>
  <si>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</si>
  <si>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</si>
  <si>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</si>
  <si>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</si>
  <si>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</si>
  <si>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</si>
  <si>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</si>
  <si>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</si>
  <si>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</si>
  <si>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</si>
  <si>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</si>
  <si>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</si>
  <si>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</si>
  <si>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</si>
  <si>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</si>
  <si>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</si>
  <si>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</si>
  <si>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</si>
  <si>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</si>
  <si>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</si>
  <si>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</si>
  <si>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</si>
  <si>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</si>
  <si>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</si>
  <si>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</si>
  <si>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</si>
  <si>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</si>
  <si>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</si>
  <si>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</si>
  <si>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</si>
  <si>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</si>
  <si>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</si>
  <si>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</si>
  <si>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</si>
  <si>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</si>
  <si>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</si>
  <si>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</si>
  <si>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</si>
  <si>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</si>
  <si>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</si>
  <si>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</si>
  <si>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</si>
  <si>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</si>
  <si>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</si>
  <si>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</si>
  <si>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</si>
  <si>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</si>
  <si>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</si>
  <si>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</si>
  <si>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</si>
  <si>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</si>
  <si>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</si>
  <si>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</si>
  <si>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</si>
  <si>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</si>
  <si>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</si>
  <si>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</si>
  <si>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</si>
  <si>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</si>
  <si>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</si>
  <si>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</si>
  <si>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</si>
  <si>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</si>
  <si>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</si>
  <si>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</si>
  <si>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</si>
  <si>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</si>
  <si>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</si>
  <si>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</si>
  <si>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</si>
  <si>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</si>
  <si>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</si>
  <si>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</si>
  <si>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</si>
  <si>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</si>
  <si>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</si>
  <si>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</si>
  <si>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</si>
  <si>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</si>
  <si>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</si>
  <si>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</si>
  <si>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</si>
  <si>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</si>
  <si>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</si>
  <si>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</si>
  <si>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</si>
  <si>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</si>
  <si>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</si>
  <si>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</si>
  <si>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</si>
  <si>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</si>
  <si>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</si>
  <si>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</si>
  <si>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</si>
  <si>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</si>
  <si>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</si>
  <si>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</si>
  <si>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</si>
  <si>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</si>
  <si>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</si>
  <si>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</si>
  <si>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</si>
  <si>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</si>
  <si>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</si>
  <si>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</si>
  <si>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</si>
  <si>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</si>
  <si>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</si>
  <si>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</si>
  <si>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</si>
  <si>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</si>
  <si>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</si>
  <si>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</si>
  <si>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</si>
  <si>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</si>
  <si>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</si>
  <si>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</si>
  <si>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</si>
  <si>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</si>
  <si>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</si>
  <si>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</si>
  <si>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</si>
  <si>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</si>
  <si>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</si>
  <si>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</si>
  <si>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</si>
  <si>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</si>
  <si>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</si>
  <si>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</si>
  <si>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</si>
  <si>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</si>
  <si>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</si>
  <si>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</si>
  <si>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</si>
  <si>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</si>
  <si>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</si>
  <si>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</si>
  <si>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</si>
  <si>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</si>
  <si>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</si>
  <si>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</si>
  <si>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</si>
  <si>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</si>
  <si>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</si>
  <si>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</si>
  <si>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</si>
  <si>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</si>
  <si>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</si>
  <si>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</si>
  <si>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</si>
  <si>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</si>
  <si>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</si>
  <si>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</si>
  <si>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</si>
  <si>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</si>
  <si>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</si>
  <si>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</si>
  <si>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</si>
  <si>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</si>
  <si>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</si>
  <si>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</si>
  <si>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</si>
  <si>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</si>
  <si>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</si>
  <si>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</si>
  <si>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</si>
  <si>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</si>
  <si>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</si>
  <si>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</si>
  <si>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</si>
  <si>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</si>
  <si>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</si>
  <si>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</si>
  <si>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</si>
  <si>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</si>
  <si>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</si>
  <si>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</si>
  <si>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</si>
  <si>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</si>
  <si>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</si>
  <si>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</si>
  <si>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</si>
  <si>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</si>
  <si>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</si>
  <si>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</si>
  <si>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</si>
  <si>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</si>
  <si>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</si>
  <si>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</si>
  <si>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</si>
  <si>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</si>
  <si>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</si>
  <si>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</si>
  <si>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</si>
  <si>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</si>
  <si>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</si>
  <si>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</si>
  <si>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</si>
  <si>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</si>
  <si>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</si>
  <si>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</si>
  <si>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</si>
  <si>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</si>
  <si>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</si>
  <si>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</si>
  <si>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</si>
  <si>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</si>
  <si>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</si>
  <si>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</si>
  <si>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</si>
  <si>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</si>
  <si>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</si>
  <si>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</si>
  <si>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</si>
  <si>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</si>
  <si>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</si>
  <si>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</si>
  <si>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</si>
  <si>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</si>
  <si>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</si>
  <si>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</si>
  <si>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</si>
  <si>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</si>
  <si>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</si>
  <si>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</si>
  <si>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</si>
  <si>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</si>
  <si>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</si>
  <si>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</si>
  <si>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</si>
  <si>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</si>
  <si>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</si>
  <si>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</si>
  <si>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</si>
  <si>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</si>
  <si>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</si>
  <si>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</si>
  <si>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</si>
  <si>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</si>
  <si>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</si>
  <si>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</si>
  <si>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</si>
  <si>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</si>
  <si>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</si>
  <si>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</si>
  <si>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</si>
  <si>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</si>
  <si>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</si>
  <si>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</si>
  <si>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</si>
  <si>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</si>
  <si>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</si>
  <si>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</si>
  <si>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</si>
  <si>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</si>
  <si>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</si>
  <si>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</si>
  <si>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</si>
  <si>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</si>
  <si>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</si>
  <si>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</si>
  <si>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</si>
  <si>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</si>
  <si>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</si>
  <si>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</si>
  <si>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</si>
  <si>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</si>
  <si>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</si>
  <si>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</si>
  <si>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</si>
  <si>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</si>
  <si>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</si>
  <si>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</si>
  <si>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</si>
  <si>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</si>
  <si>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</si>
  <si>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</si>
  <si>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</si>
  <si>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</si>
  <si>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</si>
  <si>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</si>
  <si>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</si>
  <si>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</si>
  <si>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</si>
  <si>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</si>
  <si>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</si>
  <si>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</si>
  <si>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</si>
  <si>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</si>
  <si>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</si>
  <si>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</si>
  <si>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</si>
  <si>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</si>
  <si>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</si>
  <si>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</si>
  <si>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</si>
  <si>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</si>
  <si>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</si>
  <si>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</si>
  <si>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</si>
  <si>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</si>
  <si>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</si>
  <si>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</si>
  <si>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</si>
  <si>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</si>
  <si>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</si>
  <si>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</si>
  <si>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</si>
  <si>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</si>
  <si>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</si>
  <si>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</si>
  <si>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</si>
  <si>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</si>
  <si>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</si>
  <si>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</si>
  <si>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</si>
  <si>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</si>
  <si>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</si>
  <si>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</si>
  <si>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</si>
  <si>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</si>
  <si>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</si>
  <si>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</si>
  <si>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</si>
  <si>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</si>
  <si>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</si>
  <si>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</si>
  <si>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</si>
  <si>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</si>
  <si>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</si>
  <si>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</si>
  <si>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</si>
  <si>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</si>
  <si>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</si>
  <si>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</si>
  <si>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</si>
  <si>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</si>
  <si>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</si>
  <si>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</si>
  <si>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</si>
  <si>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</si>
  <si>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</si>
  <si>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</si>
  <si>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</si>
  <si>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</si>
  <si>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</si>
  <si>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</si>
  <si>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</si>
  <si>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</si>
  <si>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</si>
  <si>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</si>
  <si>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</si>
  <si>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</si>
  <si>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</si>
  <si>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</si>
  <si>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</si>
  <si>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</si>
  <si>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</si>
  <si>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</si>
  <si>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</si>
  <si>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</si>
  <si>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</si>
  <si>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</si>
  <si>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</si>
  <si>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</si>
  <si>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</si>
  <si>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</si>
  <si>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</si>
  <si>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</si>
  <si>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</si>
  <si>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</si>
  <si>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</si>
  <si>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</si>
  <si>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</si>
  <si>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</si>
  <si>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</si>
  <si>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</si>
  <si>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</si>
  <si>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</si>
  <si>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</si>
  <si>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</si>
  <si>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</si>
  <si>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</si>
  <si>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</si>
  <si>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</si>
  <si>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</si>
  <si>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</si>
  <si>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</si>
  <si>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</si>
  <si>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</si>
  <si>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</si>
  <si>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</si>
  <si>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</si>
  <si>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</si>
  <si>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</si>
  <si>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</si>
  <si>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</si>
  <si>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</si>
  <si>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</si>
  <si>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</si>
  <si>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</si>
  <si>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</si>
  <si>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</si>
  <si>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</si>
  <si>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</si>
  <si>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</si>
  <si>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</si>
  <si>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</si>
  <si>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</si>
  <si>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</si>
  <si>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</si>
  <si>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</si>
  <si>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</si>
  <si>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</si>
  <si>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</si>
  <si>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</si>
  <si>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</si>
  <si>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</si>
  <si>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</si>
  <si>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</si>
  <si>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</si>
  <si>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</si>
  <si>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</si>
  <si>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</si>
  <si>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</si>
  <si>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</si>
  <si>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</si>
  <si>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</si>
  <si>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</si>
  <si>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</si>
  <si>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</si>
  <si>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</si>
  <si>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</si>
  <si>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</si>
  <si>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</si>
  <si>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</si>
  <si>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</si>
  <si>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</si>
  <si>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</si>
  <si>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</si>
  <si>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</si>
  <si>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</si>
  <si>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</si>
  <si>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</si>
  <si>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</si>
  <si>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</si>
  <si>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</si>
  <si>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</si>
  <si>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</si>
  <si>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</si>
  <si>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</si>
  <si>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</si>
  <si>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</si>
  <si>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</si>
  <si>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</si>
  <si>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</si>
  <si>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</si>
  <si>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</si>
  <si>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</si>
  <si>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</si>
  <si>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</si>
  <si>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</si>
  <si>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</si>
  <si>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</si>
  <si>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</si>
  <si>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</si>
  <si>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</si>
  <si>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</si>
  <si>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</si>
  <si>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</si>
  <si>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</si>
  <si>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</si>
  <si>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</si>
  <si>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</si>
  <si>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</si>
  <si>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</si>
  <si>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</si>
  <si>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</si>
  <si>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</si>
  <si>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</si>
  <si>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</si>
  <si>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</si>
  <si>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</si>
  <si>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</si>
  <si>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</si>
  <si>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</si>
  <si>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</si>
  <si>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</si>
  <si>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</si>
  <si>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</si>
  <si>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</si>
  <si>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</si>
  <si>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</si>
  <si>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</si>
  <si>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</si>
  <si>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</si>
  <si>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</si>
  <si>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</si>
  <si>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</si>
  <si>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</si>
  <si>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</si>
  <si>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</si>
  <si>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</si>
  <si>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</si>
  <si>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</si>
  <si>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</si>
  <si>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</si>
  <si>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</si>
  <si>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</si>
  <si>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</si>
  <si>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</si>
  <si>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</si>
  <si>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</si>
  <si>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</si>
  <si>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</si>
  <si>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</si>
  <si>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</si>
  <si>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</si>
  <si>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</si>
  <si>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</si>
  <si>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</si>
  <si>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</si>
  <si>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</si>
  <si>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</si>
  <si>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</si>
  <si>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</si>
  <si>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</si>
  <si>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</si>
  <si>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</si>
  <si>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</si>
  <si>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</si>
  <si>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</si>
  <si>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</si>
  <si>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</si>
  <si>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</si>
  <si>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</si>
  <si>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</si>
  <si>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</si>
  <si>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</si>
  <si>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</si>
  <si>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</si>
  <si>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</si>
  <si>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</si>
  <si>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</si>
  <si>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</si>
  <si>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</si>
  <si>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</si>
  <si>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</si>
  <si>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</si>
  <si>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</si>
  <si>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</si>
  <si>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</si>
  <si>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</si>
  <si>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</si>
  <si>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</si>
  <si>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</si>
  <si>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</si>
  <si>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</si>
  <si>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</si>
  <si>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</si>
  <si>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</si>
  <si>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</si>
  <si>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</si>
  <si>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</si>
  <si>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</si>
  <si>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</si>
  <si>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</si>
  <si>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</si>
  <si>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</si>
  <si>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</si>
  <si>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</si>
  <si>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</si>
  <si>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</si>
  <si>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</si>
  <si>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</si>
  <si>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</si>
  <si>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</si>
  <si>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</si>
  <si>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</si>
  <si>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</si>
  <si>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</si>
  <si>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</si>
  <si>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</si>
  <si>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</si>
  <si>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</si>
  <si>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</si>
  <si>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</si>
  <si>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</si>
  <si>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</si>
  <si>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</si>
  <si>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</si>
  <si>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</si>
  <si>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</si>
  <si>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</si>
  <si>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</si>
  <si>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</si>
  <si>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</si>
  <si>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</si>
  <si>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</si>
  <si>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</si>
  <si>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</si>
  <si>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</si>
  <si>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</si>
  <si>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</si>
  <si>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</si>
  <si>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</si>
  <si>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</si>
  <si>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</si>
  <si>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</si>
  <si>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</si>
  <si>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</si>
  <si>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</si>
  <si>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</si>
  <si>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</si>
  <si>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</si>
  <si>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</si>
  <si>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</si>
  <si>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</si>
  <si>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</si>
  <si>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</si>
  <si>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</si>
  <si>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</si>
  <si>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</si>
  <si>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</si>
  <si>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</si>
  <si>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</si>
  <si>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</si>
  <si>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</si>
  <si>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</si>
  <si>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</si>
  <si>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</si>
  <si>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</si>
  <si>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</si>
  <si>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</si>
  <si>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</si>
  <si>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</si>
  <si>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</si>
  <si>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</si>
  <si>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</si>
  <si>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</si>
  <si>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</si>
  <si>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</si>
  <si>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</si>
  <si>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</si>
  <si>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</si>
  <si>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</si>
  <si>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</si>
  <si>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</si>
  <si>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</si>
  <si>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</si>
  <si>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</si>
  <si>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</si>
  <si>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</si>
  <si>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</si>
  <si>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</si>
  <si>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</si>
  <si>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</si>
  <si>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</si>
  <si>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</si>
  <si>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</si>
  <si>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</si>
  <si>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</si>
  <si>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</si>
  <si>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</si>
  <si>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</si>
  <si>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</si>
  <si>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</si>
  <si>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</si>
  <si>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</si>
  <si>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</si>
  <si>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</si>
  <si>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</si>
  <si>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</si>
  <si>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</si>
  <si>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</si>
  <si>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</si>
  <si>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</si>
  <si>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</si>
  <si>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</si>
  <si>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</si>
  <si>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</si>
  <si>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</si>
  <si>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</si>
  <si>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</si>
  <si>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</si>
  <si>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</si>
  <si>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</si>
  <si>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</si>
  <si>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</si>
  <si>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</si>
  <si>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</si>
  <si>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</si>
  <si>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</si>
  <si>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</si>
  <si>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</si>
  <si>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</si>
  <si>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</si>
  <si>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</si>
  <si>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</si>
  <si>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</si>
  <si>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</si>
  <si>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</si>
  <si>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</si>
  <si>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</si>
  <si>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</si>
  <si>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</si>
  <si>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</si>
  <si>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</si>
  <si>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</si>
  <si>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</si>
  <si>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</si>
  <si>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</si>
  <si>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</si>
  <si>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</si>
  <si>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</si>
  <si>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</si>
  <si>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</si>
  <si>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</si>
  <si>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</si>
  <si>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</si>
  <si>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</si>
  <si>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</si>
  <si>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</si>
  <si>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</si>
  <si>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</si>
  <si>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</si>
  <si>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</si>
  <si>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</si>
  <si>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</si>
  <si>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</si>
  <si>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</si>
  <si>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</si>
  <si>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</si>
  <si>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</si>
  <si>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</si>
  <si>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</si>
  <si>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</si>
  <si>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</si>
  <si>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</si>
  <si>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</si>
  <si>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</si>
  <si>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</si>
  <si>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</si>
  <si>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</si>
  <si>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</si>
  <si>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</si>
  <si>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</si>
  <si>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</si>
  <si>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</si>
  <si>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</si>
  <si>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</si>
  <si>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</si>
  <si>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</si>
  <si>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</si>
  <si>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</si>
  <si>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</si>
  <si>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</si>
  <si>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</si>
  <si>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</si>
  <si>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</si>
  <si>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</si>
  <si>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</si>
  <si>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</si>
  <si>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</si>
  <si>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</si>
  <si>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</si>
  <si>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</si>
  <si>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</si>
  <si>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</si>
  <si>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</si>
  <si>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</si>
  <si>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</si>
  <si>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</si>
  <si>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</si>
  <si>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</si>
  <si>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</si>
  <si>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</si>
  <si>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</si>
  <si>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</si>
  <si>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</si>
  <si>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</si>
  <si>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</si>
  <si>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</si>
  <si>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</si>
  <si>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</si>
  <si>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</si>
  <si>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</si>
  <si>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</si>
  <si>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</si>
  <si>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</si>
  <si>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</si>
  <si>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</si>
  <si>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</si>
  <si>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</si>
  <si>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</si>
  <si>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</si>
  <si>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</si>
  <si>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</si>
  <si>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</si>
  <si>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</si>
  <si>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</si>
  <si>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</si>
  <si>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</si>
  <si>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</si>
  <si>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</si>
  <si>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</si>
  <si>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</si>
  <si>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</si>
  <si>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</si>
  <si>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</si>
  <si>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</si>
  <si>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</si>
  <si>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</si>
  <si>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</si>
  <si>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</si>
  <si>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</si>
  <si>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</si>
  <si>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</si>
  <si>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</si>
  <si>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</si>
  <si>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</si>
  <si>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</si>
  <si>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</si>
  <si>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</si>
  <si>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</si>
  <si>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</si>
  <si>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</si>
  <si>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</si>
  <si>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</si>
  <si>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</si>
  <si>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</si>
  <si>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</si>
  <si>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</si>
  <si>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</si>
  <si>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</si>
  <si>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</si>
  <si>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</si>
  <si>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</si>
  <si>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</si>
  <si>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</si>
  <si>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</si>
  <si>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</si>
  <si>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</si>
  <si>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</si>
  <si>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</si>
  <si>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</si>
  <si>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</si>
  <si>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</si>
  <si>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</si>
  <si>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</si>
  <si>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</si>
  <si>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</si>
  <si>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</si>
  <si>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</si>
  <si>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</si>
  <si>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</si>
  <si>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</si>
  <si>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</si>
  <si>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</si>
  <si>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</si>
  <si>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</si>
  <si>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</si>
  <si>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</si>
  <si>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</si>
  <si>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</si>
  <si>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</si>
  <si>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</si>
  <si>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</si>
  <si>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</si>
  <si>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</si>
  <si>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</si>
  <si>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</si>
  <si>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</si>
  <si>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</si>
  <si>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</si>
  <si>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</si>
  <si>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</si>
  <si>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</si>
  <si>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</si>
  <si>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</si>
  <si>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</si>
  <si>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</si>
  <si>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</si>
  <si>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</si>
  <si>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</si>
  <si>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</si>
  <si>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</si>
  <si>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</si>
  <si>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</si>
  <si>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</si>
  <si>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</si>
  <si>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</si>
  <si>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</si>
  <si>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</si>
  <si>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</si>
  <si>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</si>
  <si>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</si>
  <si>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</si>
  <si>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</si>
  <si>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</si>
  <si>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</si>
  <si>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</si>
  <si>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</si>
  <si>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</si>
  <si>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</si>
  <si>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</si>
  <si>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</si>
  <si>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</si>
  <si>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</si>
  <si>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</si>
  <si>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</si>
  <si>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</si>
  <si>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</si>
  <si>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</si>
  <si>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</si>
  <si>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</si>
  <si>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</si>
  <si>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</si>
  <si>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</si>
  <si>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</si>
  <si>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</si>
  <si>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</si>
  <si>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</si>
  <si>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</si>
  <si>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</si>
  <si>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</si>
  <si>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</si>
  <si>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</si>
  <si>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</si>
  <si>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</si>
  <si>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</si>
  <si>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</si>
  <si>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</si>
  <si>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</si>
  <si>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</si>
  <si>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</si>
  <si>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</si>
  <si>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</si>
  <si>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</si>
  <si>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</si>
  <si>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</si>
  <si>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</si>
  <si>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</si>
  <si>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</si>
  <si>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</si>
  <si>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</si>
  <si>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</si>
  <si>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</si>
  <si>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</si>
  <si>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</si>
  <si>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</si>
  <si>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</si>
  <si>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</si>
  <si>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</si>
  <si>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</si>
  <si>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</si>
  <si>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</si>
  <si>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</si>
  <si>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</si>
  <si>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</si>
  <si>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</si>
  <si>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</si>
  <si>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</si>
  <si>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</si>
  <si>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</si>
  <si>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</si>
  <si>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</si>
  <si>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</si>
  <si>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</si>
  <si>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</si>
  <si>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</si>
  <si>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</si>
  <si>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</si>
  <si>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</si>
  <si>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</si>
  <si>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</si>
  <si>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</si>
  <si>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</si>
  <si>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</si>
  <si>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</si>
  <si>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</si>
  <si>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</si>
  <si>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</si>
  <si>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</si>
  <si>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</si>
  <si>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</si>
  <si>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</si>
  <si>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</si>
  <si>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</si>
  <si>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</si>
  <si>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</si>
  <si>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</si>
  <si>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</si>
  <si>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</si>
  <si>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</si>
  <si>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</si>
  <si>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</si>
  <si>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</si>
  <si>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</si>
  <si>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</si>
  <si>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</si>
  <si>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</si>
  <si>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</si>
  <si>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</si>
  <si>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</si>
  <si>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</si>
  <si>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</si>
  <si>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</si>
  <si>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</si>
  <si>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</si>
  <si>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</si>
  <si>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</si>
  <si>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</si>
  <si>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</si>
  <si>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</si>
  <si>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</si>
  <si>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</si>
  <si>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</si>
  <si>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</si>
  <si>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</si>
  <si>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</si>
  <si>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</si>
  <si>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</si>
  <si>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</si>
  <si>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</si>
  <si>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</si>
  <si>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</si>
  <si>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</si>
  <si>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</si>
  <si>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</si>
  <si>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</si>
  <si>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</si>
  <si>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</si>
  <si>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</si>
  <si>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</si>
  <si>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</si>
  <si>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</si>
  <si>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</si>
  <si>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</si>
  <si>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</si>
  <si>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</si>
  <si>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</si>
  <si>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</si>
  <si>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</si>
  <si>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</si>
  <si>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</si>
  <si>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</si>
  <si>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</si>
  <si>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</si>
  <si>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</si>
  <si>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</si>
  <si>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</si>
  <si>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</si>
  <si>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</si>
  <si>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</si>
  <si>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</si>
  <si>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</si>
  <si>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</si>
  <si>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</si>
  <si>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</si>
  <si>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</si>
  <si>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</si>
  <si>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</si>
  <si>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</si>
  <si>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</si>
  <si>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</si>
  <si>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</si>
  <si>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</si>
  <si>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</si>
  <si>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</si>
  <si>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</si>
  <si>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</si>
  <si>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</si>
  <si>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</si>
  <si>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</si>
  <si>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</si>
  <si>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</si>
  <si>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</si>
  <si>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</si>
  <si>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</si>
  <si>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</si>
  <si>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</si>
  <si>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</si>
  <si>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</si>
  <si>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</si>
  <si>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</si>
  <si>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</si>
  <si>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</si>
  <si>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</si>
  <si>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</si>
  <si>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</si>
  <si>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</si>
  <si>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</si>
  <si>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</si>
  <si>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</si>
  <si>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</si>
  <si>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</si>
  <si>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</si>
  <si>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</si>
  <si>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</si>
  <si>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</si>
  <si>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</si>
  <si>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</si>
  <si>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</si>
  <si>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</si>
  <si>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</si>
  <si>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</si>
  <si>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</si>
  <si>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</si>
  <si>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</si>
  <si>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</si>
  <si>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</si>
  <si>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</si>
  <si>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</si>
  <si>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</si>
  <si>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</si>
  <si>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</si>
  <si>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</si>
  <si>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</si>
  <si>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</si>
  <si>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</si>
  <si>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</si>
  <si>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</si>
  <si>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</si>
  <si>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</si>
  <si>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</si>
  <si>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</si>
  <si>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</si>
  <si>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</si>
  <si>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</si>
  <si>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</si>
  <si>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</si>
  <si>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</si>
  <si>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</si>
  <si>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</si>
  <si>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</si>
  <si>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</si>
  <si>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</si>
  <si>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</si>
  <si>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</si>
  <si>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</si>
  <si>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</si>
  <si>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</si>
  <si>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</si>
  <si>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</si>
  <si>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</si>
  <si>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</si>
  <si>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</si>
  <si>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</si>
  <si>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</si>
  <si>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</si>
  <si>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</si>
  <si>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</si>
  <si>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</si>
  <si>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</si>
  <si>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</si>
  <si>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</si>
  <si>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</si>
  <si>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</si>
  <si>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</si>
  <si>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</si>
  <si>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</si>
  <si>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</si>
  <si>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</si>
  <si>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</si>
  <si>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</si>
  <si>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</si>
  <si>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</si>
  <si>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</si>
  <si>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</si>
  <si>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</si>
  <si>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</si>
  <si>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</si>
  <si>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</si>
  <si>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</si>
  <si>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</si>
  <si>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</si>
  <si>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</si>
  <si>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</si>
  <si>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</si>
  <si>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</si>
  <si>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</si>
  <si>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</si>
  <si>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</si>
  <si>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</si>
  <si>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</si>
  <si>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</si>
  <si>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</si>
  <si>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</si>
  <si>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</si>
  <si>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</si>
  <si>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</si>
  <si>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</si>
  <si>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</si>
  <si>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</si>
  <si>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</si>
  <si>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</si>
  <si>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</si>
  <si>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</si>
  <si>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</si>
  <si>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</si>
  <si>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</si>
  <si>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</si>
  <si>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</si>
  <si>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</si>
  <si>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</si>
  <si>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</si>
  <si>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</si>
  <si>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</si>
  <si>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</si>
  <si>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</si>
  <si>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</si>
  <si>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</si>
  <si>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</si>
  <si>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</si>
  <si>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</si>
  <si>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</si>
  <si>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</si>
  <si>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</si>
  <si>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</si>
  <si>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</si>
  <si>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</si>
  <si>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</si>
  <si>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</si>
  <si>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</si>
  <si>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</si>
  <si>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</si>
  <si>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</si>
  <si>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</si>
  <si>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</si>
  <si>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</si>
  <si>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</si>
  <si>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</si>
  <si>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</si>
  <si>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</si>
  <si>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</si>
  <si>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</si>
  <si>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</si>
  <si>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</si>
  <si>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</si>
  <si>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</si>
  <si>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</si>
  <si>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</si>
  <si>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</si>
  <si>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</si>
  <si>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</si>
  <si>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</si>
  <si>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</si>
  <si>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</si>
  <si>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</si>
  <si>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</si>
  <si>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</si>
  <si>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</si>
  <si>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</si>
  <si>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</si>
  <si>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</si>
  <si>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</si>
  <si>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</si>
  <si>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</si>
  <si>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</si>
  <si>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</si>
  <si>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</si>
  <si>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</si>
  <si>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</si>
  <si>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</si>
  <si>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</si>
  <si>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</si>
  <si>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</si>
  <si>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</si>
  <si>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</si>
  <si>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</si>
  <si>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</si>
  <si>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</si>
  <si>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</si>
  <si>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</si>
  <si>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</si>
  <si>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</si>
  <si>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</si>
  <si>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</si>
  <si>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</si>
  <si>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</si>
  <si>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</si>
  <si>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</si>
  <si>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</si>
  <si>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</si>
  <si>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</si>
  <si>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</si>
  <si>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</si>
  <si>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</si>
  <si>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</si>
  <si>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</si>
  <si>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</si>
  <si>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</si>
  <si>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</si>
  <si>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</si>
  <si>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</si>
  <si>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</si>
  <si>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</si>
  <si>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</si>
  <si>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</si>
  <si>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</si>
  <si>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</si>
  <si>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</si>
  <si>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</si>
  <si>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</si>
  <si>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</si>
  <si>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</si>
  <si>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</si>
  <si>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</si>
  <si>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</si>
  <si>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</si>
  <si>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</si>
  <si>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</si>
  <si>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</si>
  <si>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</si>
  <si>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</si>
  <si>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</si>
  <si>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</si>
  <si>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</si>
  <si>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</si>
  <si>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</si>
  <si>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</si>
  <si>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</si>
  <si>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</si>
  <si>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</si>
  <si>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</si>
  <si>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</si>
  <si>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</si>
  <si>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</si>
  <si>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</si>
  <si>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</si>
  <si>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</si>
  <si>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</si>
  <si>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</si>
  <si>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</si>
  <si>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</si>
  <si>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</si>
  <si>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</si>
  <si>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</si>
  <si>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</si>
  <si>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</si>
  <si>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</si>
  <si>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</si>
  <si>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</si>
  <si>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</si>
  <si>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</si>
  <si>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</si>
  <si>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</si>
  <si>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</si>
  <si>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</si>
  <si>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</si>
  <si>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</si>
  <si>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</si>
  <si>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</si>
  <si>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</si>
  <si>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</si>
  <si>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</si>
  <si>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</si>
  <si>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</si>
  <si>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</si>
  <si>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</si>
  <si>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</si>
  <si>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</si>
  <si>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</si>
  <si>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</si>
  <si>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</si>
  <si>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</si>
  <si>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</si>
  <si>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</si>
  <si>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</si>
  <si>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</si>
  <si>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</si>
  <si>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</si>
  <si>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</si>
  <si>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</si>
  <si>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</si>
  <si>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</si>
  <si>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</si>
  <si>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</si>
  <si>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</si>
  <si>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</si>
  <si>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</si>
  <si>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</si>
  <si>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</si>
  <si>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</si>
  <si>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</si>
  <si>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</si>
  <si>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</si>
  <si>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</si>
  <si>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</si>
  <si>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</si>
  <si>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</si>
  <si>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</si>
  <si>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</si>
  <si>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</si>
  <si>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</si>
  <si>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</si>
  <si>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</si>
  <si>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</si>
  <si>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</si>
  <si>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</si>
  <si>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</si>
  <si>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</si>
  <si>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</si>
  <si>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</si>
  <si>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</si>
  <si>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</si>
  <si>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</si>
  <si>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</si>
  <si>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</si>
  <si>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</si>
  <si>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</si>
  <si>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</si>
  <si>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</si>
  <si>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</si>
  <si>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</si>
  <si>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</si>
  <si>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</si>
  <si>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</si>
  <si>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</si>
  <si>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</si>
  <si>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</si>
  <si>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</si>
  <si>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</si>
  <si>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</si>
  <si>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</si>
  <si>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</si>
  <si>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</si>
  <si>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</si>
  <si>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</si>
  <si>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</si>
  <si>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</si>
  <si>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</si>
  <si>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</si>
  <si>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</si>
  <si>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</si>
  <si>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</si>
  <si>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</si>
  <si>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</si>
  <si>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</si>
  <si>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</si>
  <si>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</si>
  <si>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</si>
  <si>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</si>
  <si>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</si>
  <si>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</si>
  <si>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</si>
  <si>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</si>
  <si>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</si>
  <si>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</si>
  <si>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</si>
  <si>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</si>
  <si>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</si>
  <si>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</si>
  <si>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</si>
  <si>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</si>
  <si>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</si>
  <si>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</si>
  <si>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</si>
  <si>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</si>
  <si>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</si>
  <si>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</si>
  <si>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</si>
  <si>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</si>
  <si>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</si>
  <si>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</si>
  <si>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</si>
  <si>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</si>
  <si>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</si>
  <si>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</si>
  <si>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</si>
  <si>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</si>
  <si>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</si>
  <si>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</si>
  <si>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</si>
  <si>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</si>
  <si>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</si>
  <si>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</si>
  <si>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</si>
  <si>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</si>
  <si>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</si>
  <si>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</si>
  <si>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</si>
  <si>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</si>
  <si>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</si>
  <si>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</si>
  <si>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</si>
  <si>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</si>
  <si>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</si>
  <si>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</si>
  <si>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</si>
  <si>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</si>
  <si>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</si>
  <si>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</si>
  <si>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</si>
  <si>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</si>
  <si>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</si>
  <si>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</si>
  <si>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</si>
  <si>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</si>
  <si>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</si>
  <si>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</si>
  <si>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</si>
  <si>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</si>
  <si>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</si>
  <si>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</si>
  <si>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</si>
  <si>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</si>
  <si>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</si>
  <si>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</si>
  <si>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</si>
  <si>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</si>
  <si>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</si>
  <si>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</si>
  <si>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</si>
  <si>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</si>
  <si>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</si>
  <si>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</si>
  <si>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</si>
  <si>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</si>
  <si>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</si>
  <si>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</si>
  <si>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</si>
  <si>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</si>
  <si>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</si>
  <si>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</si>
  <si>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</si>
  <si>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</si>
  <si>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</si>
  <si>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</si>
  <si>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</si>
  <si>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</si>
  <si>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</si>
  <si>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</si>
  <si>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</si>
  <si>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</si>
  <si>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</si>
  <si>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</si>
  <si>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</si>
  <si>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</si>
  <si>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</si>
  <si>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</si>
  <si>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</si>
  <si>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</si>
  <si>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</si>
  <si>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</si>
  <si>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</si>
  <si>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</si>
  <si>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</si>
  <si>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</si>
  <si>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</si>
  <si>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</si>
  <si>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</si>
  <si>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</si>
  <si>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</si>
  <si>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</si>
  <si>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</si>
  <si>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</si>
  <si>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</si>
  <si>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</si>
  <si>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</si>
  <si>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</si>
  <si>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</si>
  <si>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</si>
  <si>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</si>
  <si>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</si>
  <si>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</si>
  <si>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</si>
  <si>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</si>
  <si>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</si>
  <si>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</si>
  <si>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</si>
  <si>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</si>
  <si>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</si>
  <si>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</si>
  <si>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</si>
  <si>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</si>
  <si>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</si>
  <si>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</si>
  <si>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</si>
  <si>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</si>
  <si>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</si>
  <si>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</si>
  <si>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</si>
  <si>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</si>
  <si>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</si>
  <si>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</si>
  <si>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</si>
  <si>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</si>
  <si>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</si>
  <si>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</si>
  <si>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</si>
  <si>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</si>
  <si>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</si>
  <si>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</si>
  <si>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</si>
  <si>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</si>
  <si>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</si>
  <si>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</si>
  <si>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</si>
  <si>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</si>
  <si>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</si>
  <si>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</si>
  <si>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</si>
  <si>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</si>
  <si>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</si>
  <si>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</si>
  <si>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</si>
  <si>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</si>
  <si>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</si>
  <si>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</si>
  <si>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</si>
  <si>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</si>
  <si>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</si>
  <si>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</si>
  <si>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</si>
  <si>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</si>
  <si>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</si>
  <si>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</si>
  <si>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</si>
  <si>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</si>
  <si>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</si>
  <si>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</si>
  <si>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</si>
  <si>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</si>
  <si>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</si>
  <si>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</si>
  <si>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</si>
  <si>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</si>
  <si>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</si>
  <si>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</si>
  <si>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</si>
  <si>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</si>
  <si>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</si>
  <si>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</si>
  <si>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</si>
  <si>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</si>
  <si>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</si>
  <si>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</si>
  <si>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</si>
  <si>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</si>
  <si>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</si>
  <si>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</si>
  <si>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</si>
  <si>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</si>
  <si>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</si>
  <si>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</si>
  <si>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</si>
  <si>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</si>
  <si>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</si>
  <si>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</si>
  <si>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</si>
  <si>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</si>
  <si>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</si>
  <si>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</si>
  <si>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</si>
  <si>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</si>
  <si>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</si>
  <si>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</si>
  <si>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</si>
  <si>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</si>
  <si>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</si>
  <si>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</si>
  <si>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</si>
  <si>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</si>
  <si>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</si>
  <si>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</si>
  <si>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</si>
  <si>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</si>
  <si>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</si>
  <si>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</si>
  <si>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</si>
  <si>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</si>
  <si>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</si>
  <si>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</si>
  <si>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</si>
  <si>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</si>
  <si>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</si>
  <si>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</si>
  <si>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</si>
  <si>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</si>
  <si>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</si>
  <si>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</si>
  <si>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</si>
  <si>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</si>
  <si>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</si>
  <si>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</si>
  <si>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</si>
  <si>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</si>
  <si>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</si>
  <si>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</si>
  <si>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</si>
  <si>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</si>
  <si>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</si>
  <si>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</si>
  <si>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</si>
  <si>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</si>
  <si>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</si>
  <si>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</si>
  <si>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</si>
  <si>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</si>
  <si>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</si>
  <si>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</si>
  <si>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</si>
  <si>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</si>
  <si>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</si>
  <si>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</si>
  <si>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</si>
  <si>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</si>
  <si>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</si>
  <si>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</si>
  <si>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</si>
  <si>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</si>
  <si>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</si>
  <si>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</si>
  <si>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</si>
  <si>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</si>
  <si>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</si>
  <si>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</si>
  <si>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</si>
  <si>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</si>
  <si>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</si>
  <si>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</si>
  <si>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</si>
  <si>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</si>
  <si>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</si>
  <si>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</si>
  <si>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</si>
  <si>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</si>
  <si>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</si>
  <si>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</si>
  <si>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</si>
  <si>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</si>
  <si>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</si>
  <si>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</si>
  <si>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</si>
  <si>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</si>
  <si>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</si>
  <si>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</si>
  <si>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</si>
  <si>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</si>
  <si>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</si>
  <si>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</si>
  <si>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</si>
  <si>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</si>
  <si>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</si>
  <si>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</si>
  <si>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</si>
  <si>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</si>
  <si>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</si>
  <si>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</si>
  <si>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</si>
  <si>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</si>
  <si>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</si>
  <si>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</si>
  <si>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</si>
  <si>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</si>
  <si>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</si>
  <si>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</si>
  <si>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</si>
  <si>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</si>
  <si>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</si>
  <si>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</si>
  <si>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</si>
  <si>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</si>
  <si>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</si>
  <si>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</si>
  <si>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</si>
  <si>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</si>
  <si>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</si>
  <si>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</si>
  <si>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</si>
  <si>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</si>
  <si>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</si>
  <si>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</si>
  <si>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</si>
  <si>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</si>
  <si>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</si>
  <si>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</si>
  <si>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</si>
  <si>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</si>
  <si>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</si>
  <si>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</si>
  <si>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</si>
  <si>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</si>
  <si>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</si>
  <si>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</si>
  <si>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</si>
  <si>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</si>
  <si>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</si>
  <si>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</si>
  <si>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</si>
  <si>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</si>
  <si>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</si>
  <si>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</si>
  <si>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</si>
  <si>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</si>
  <si>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</si>
  <si>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</si>
  <si>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</si>
  <si>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</si>
  <si>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</si>
  <si>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</si>
  <si>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</si>
  <si>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</si>
  <si>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</si>
  <si>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</si>
  <si>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</si>
  <si>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</si>
  <si>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</si>
  <si>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</si>
  <si>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</si>
  <si>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</si>
  <si>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</si>
  <si>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</si>
  <si>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</si>
  <si>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</si>
  <si>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</si>
  <si>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</si>
  <si>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</si>
  <si>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</si>
  <si>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</si>
  <si>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</si>
  <si>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</si>
  <si>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</si>
  <si>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</si>
  <si>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</si>
  <si>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</si>
  <si>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</si>
  <si>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</si>
  <si>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</si>
  <si>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</si>
  <si>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</si>
  <si>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</si>
  <si>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</si>
  <si>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</si>
  <si>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</si>
  <si>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</si>
  <si>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</si>
  <si>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</si>
  <si>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</si>
  <si>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</si>
  <si>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</si>
  <si>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</si>
  <si>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</si>
  <si>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</si>
  <si>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</si>
  <si>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</si>
  <si>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</si>
  <si>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</si>
  <si>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</si>
  <si>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</si>
  <si>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</si>
  <si>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</si>
  <si>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</si>
  <si>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</si>
  <si>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</si>
  <si>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</si>
  <si>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</si>
  <si>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</si>
  <si>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</si>
  <si>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</si>
  <si>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</si>
  <si>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</si>
  <si>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</si>
  <si>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</si>
  <si>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</si>
  <si>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</si>
  <si>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</si>
  <si>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</si>
  <si>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</si>
  <si>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</si>
  <si>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</si>
  <si>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</si>
  <si>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</si>
  <si>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</si>
  <si>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</si>
  <si>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</si>
  <si>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</si>
  <si>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</si>
  <si>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</si>
  <si>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</si>
  <si>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</si>
  <si>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</si>
  <si>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</si>
  <si>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</si>
  <si>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</si>
  <si>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</si>
  <si>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</si>
  <si>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</si>
  <si>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</si>
  <si>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</si>
  <si>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</si>
  <si>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</si>
  <si>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</si>
  <si>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</si>
  <si>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</si>
  <si>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</si>
  <si>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</si>
  <si>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</si>
  <si>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</si>
  <si>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</si>
  <si>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</si>
  <si>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</si>
  <si>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</si>
  <si>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</si>
  <si>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</si>
  <si>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</si>
  <si>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</si>
  <si>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</si>
  <si>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</si>
  <si>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</si>
  <si>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</si>
  <si>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</si>
  <si>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</si>
  <si>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</si>
  <si>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</si>
  <si>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</si>
  <si>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</si>
  <si>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</si>
  <si>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</si>
  <si>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</si>
  <si>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</si>
  <si>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</si>
  <si>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</si>
  <si>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</si>
  <si>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</si>
  <si>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</si>
  <si>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</si>
  <si>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</si>
  <si>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</si>
  <si>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</si>
  <si>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</si>
  <si>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</si>
  <si>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</si>
  <si>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</si>
  <si>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</si>
  <si>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</si>
  <si>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</si>
  <si>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</si>
  <si>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</si>
  <si>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</si>
  <si>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</si>
  <si>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</si>
  <si>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</si>
  <si>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</si>
  <si>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</si>
  <si>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</si>
  <si>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</si>
  <si>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</si>
  <si>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</si>
  <si>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</si>
  <si>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</si>
  <si>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</si>
  <si>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</si>
  <si>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</si>
  <si>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</si>
  <si>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</si>
  <si>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</si>
  <si>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</si>
  <si>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</si>
  <si>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</si>
  <si>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</si>
  <si>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</si>
  <si>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</si>
  <si>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</si>
  <si>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</si>
  <si>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</si>
  <si>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</si>
  <si>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</si>
  <si>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</si>
  <si>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</si>
  <si>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</si>
  <si>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</si>
  <si>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</si>
  <si>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</si>
  <si>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</si>
  <si>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</si>
  <si>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</si>
  <si>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</si>
  <si>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</si>
  <si>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</si>
  <si>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</si>
  <si>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</si>
  <si>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</si>
  <si>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</si>
  <si>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</si>
  <si>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</si>
  <si>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</si>
  <si>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</si>
  <si>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</si>
  <si>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</si>
  <si>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</si>
  <si>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</si>
  <si>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</si>
  <si>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</si>
  <si>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</si>
  <si>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</si>
  <si>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</si>
  <si>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</si>
  <si>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</si>
  <si>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</si>
  <si>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</si>
  <si>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</si>
  <si>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</si>
  <si>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</si>
  <si>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</si>
  <si>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</si>
  <si>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</si>
  <si>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</si>
  <si>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</si>
  <si>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</si>
  <si>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</si>
  <si>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</si>
  <si>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</si>
  <si>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</si>
  <si>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</si>
  <si>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</si>
  <si>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</si>
  <si>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</si>
  <si>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</si>
  <si>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</si>
  <si>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</si>
  <si>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</si>
  <si>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</si>
  <si>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</si>
  <si>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</si>
  <si>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</si>
  <si>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</si>
  <si>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</si>
  <si>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</si>
  <si>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</si>
  <si>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</si>
  <si>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</si>
  <si>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</si>
  <si>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</si>
  <si>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</si>
  <si>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</si>
  <si>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</si>
  <si>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</si>
  <si>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</si>
  <si>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</si>
  <si>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</si>
  <si>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</si>
  <si>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</si>
  <si>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</si>
  <si>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</si>
  <si>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</si>
  <si>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</si>
  <si>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</si>
  <si>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</si>
  <si>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</si>
  <si>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</si>
  <si>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</si>
  <si>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</si>
  <si>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</si>
  <si>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</si>
  <si>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</si>
  <si>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</si>
  <si>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</si>
  <si>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</si>
  <si>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</si>
  <si>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</si>
  <si>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</si>
  <si>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</si>
  <si>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</si>
  <si>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</si>
  <si>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</si>
  <si>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</si>
  <si>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</si>
  <si>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</si>
  <si>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</si>
  <si>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</si>
  <si>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</si>
  <si>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</si>
  <si>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</si>
  <si>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</si>
  <si>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</si>
  <si>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</si>
  <si>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</si>
  <si>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</si>
  <si>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</si>
  <si>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</si>
  <si>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</si>
  <si>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</si>
  <si>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</si>
  <si>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</si>
  <si>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</si>
  <si>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</si>
  <si>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</si>
  <si>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</si>
  <si>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</si>
  <si>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</si>
  <si>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</si>
  <si>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</si>
  <si>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</si>
  <si>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</si>
  <si>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</si>
  <si>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</si>
  <si>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</si>
  <si>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</si>
  <si>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</si>
  <si>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</si>
  <si>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</si>
  <si>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</si>
  <si>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</si>
  <si>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</si>
  <si>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</si>
  <si>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</si>
  <si>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</si>
  <si>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</si>
  <si>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</si>
  <si>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</si>
  <si>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</si>
  <si>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</si>
  <si>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</si>
  <si>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</si>
  <si>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</si>
  <si>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</si>
  <si>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</si>
  <si>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</si>
  <si>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</si>
  <si>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</si>
  <si>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</si>
  <si>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</si>
  <si>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</si>
  <si>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</si>
  <si>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</si>
  <si>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</si>
  <si>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</si>
  <si>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</si>
  <si>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</si>
  <si>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</si>
  <si>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</si>
  <si>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</si>
  <si>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</si>
  <si>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</si>
  <si>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</si>
  <si>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</si>
  <si>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</si>
  <si>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</si>
  <si>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</si>
  <si>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</si>
  <si>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</si>
  <si>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</si>
  <si>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</si>
  <si>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</si>
  <si>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</si>
  <si>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</si>
  <si>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</si>
  <si>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</si>
  <si>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</si>
  <si>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</si>
  <si>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</si>
  <si>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</si>
  <si>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</si>
  <si>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</si>
  <si>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</si>
  <si>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</si>
  <si>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</si>
  <si>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</si>
  <si>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</si>
  <si>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</si>
  <si>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</si>
  <si>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</si>
  <si>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</si>
  <si>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</si>
  <si>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</si>
  <si>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</si>
  <si>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</si>
  <si>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</si>
  <si>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</si>
  <si>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</si>
  <si>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</si>
  <si>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</si>
  <si>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</si>
  <si>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</si>
  <si>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</si>
  <si>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</si>
  <si>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</si>
  <si>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</si>
  <si>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</si>
  <si>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</si>
  <si>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</si>
  <si>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</si>
  <si>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</si>
  <si>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</si>
  <si>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</si>
  <si>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</si>
  <si>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</si>
  <si>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</si>
  <si>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</si>
  <si>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</si>
  <si>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</si>
  <si>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</si>
  <si>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</si>
  <si>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</si>
  <si>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</si>
  <si>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</si>
  <si>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</si>
  <si>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</si>
  <si>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</si>
  <si>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</si>
  <si>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</si>
  <si>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</si>
  <si>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</si>
  <si>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</si>
  <si>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</si>
  <si>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</si>
  <si>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</si>
  <si>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</si>
  <si>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</si>
  <si>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</si>
  <si>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</si>
  <si>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</si>
  <si>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</si>
  <si>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</si>
  <si>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</si>
  <si>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</si>
  <si>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</si>
  <si>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</si>
  <si>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</si>
  <si>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</si>
  <si>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</si>
  <si>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</si>
  <si>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</si>
  <si>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</si>
  <si>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</si>
  <si>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</si>
  <si>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</si>
  <si>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</si>
  <si>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</si>
  <si>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</si>
  <si>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</si>
  <si>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</si>
  <si>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</si>
  <si>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</si>
  <si>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</si>
  <si>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</si>
  <si>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</si>
  <si>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</si>
  <si>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</si>
  <si>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</si>
  <si>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</si>
  <si>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</si>
  <si>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</si>
  <si>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</si>
  <si>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</si>
  <si>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</si>
  <si>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</si>
  <si>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</si>
  <si>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</si>
  <si>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</si>
  <si>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</si>
  <si>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</si>
  <si>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</si>
  <si>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</si>
  <si>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</si>
  <si>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</si>
  <si>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</si>
  <si>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</si>
  <si>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</si>
  <si>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</si>
  <si>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</si>
  <si>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</si>
  <si>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</si>
  <si>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</si>
  <si>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</si>
  <si>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</si>
  <si>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</si>
  <si>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</si>
  <si>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</si>
  <si>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</si>
  <si>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</si>
  <si>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</si>
  <si>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</si>
  <si>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</si>
  <si>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</si>
  <si>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</si>
  <si>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</si>
  <si>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</si>
  <si>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</si>
  <si>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</si>
  <si>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</si>
  <si>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</si>
  <si>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</si>
  <si>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</si>
  <si>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</si>
  <si>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</si>
  <si>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</si>
  <si>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</si>
  <si>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</si>
  <si>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</si>
  <si>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</si>
  <si>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</si>
  <si>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</si>
  <si>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</si>
  <si>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</si>
  <si>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</si>
  <si>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</si>
  <si>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</si>
  <si>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</si>
  <si>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</si>
  <si>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</si>
  <si>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</si>
  <si>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</si>
  <si>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</si>
  <si>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</si>
  <si>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</si>
  <si>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</si>
  <si>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</si>
  <si>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</si>
  <si>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</si>
  <si>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</si>
  <si>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</si>
  <si>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</si>
  <si>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</si>
  <si>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</si>
  <si>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</si>
  <si>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</si>
  <si>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</si>
  <si>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</si>
  <si>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</si>
  <si>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</si>
  <si>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</si>
  <si>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</si>
  <si>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</si>
  <si>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</si>
  <si>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</si>
  <si>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</si>
  <si>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</si>
  <si>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</si>
  <si>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</si>
  <si>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</si>
  <si>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</si>
  <si>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</si>
  <si>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</si>
  <si>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</si>
  <si>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</si>
  <si>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</si>
  <si>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</si>
  <si>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</si>
  <si>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</si>
  <si>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</si>
  <si>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</si>
  <si>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</si>
  <si>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</si>
  <si>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</si>
  <si>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</si>
  <si>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</si>
  <si>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</si>
  <si>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</si>
  <si>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</si>
  <si>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</si>
  <si>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</si>
  <si>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</si>
  <si>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</si>
  <si>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</si>
  <si>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</si>
  <si>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</si>
  <si>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</si>
  <si>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</si>
  <si>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</si>
  <si>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</si>
  <si>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</si>
  <si>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</si>
  <si>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</si>
  <si>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</si>
  <si>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</si>
  <si>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</si>
  <si>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</si>
  <si>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</si>
  <si>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</si>
  <si>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</si>
  <si>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</si>
  <si>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</si>
  <si>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</si>
  <si>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</si>
  <si>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</si>
  <si>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</si>
  <si>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</si>
  <si>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</si>
  <si>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</si>
  <si>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</si>
  <si>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</si>
  <si>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</si>
  <si>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</si>
  <si>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</si>
  <si>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</si>
  <si>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</si>
  <si>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</si>
  <si>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</si>
  <si>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</si>
  <si>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</si>
  <si>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</si>
  <si>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</si>
  <si>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</si>
  <si>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</si>
  <si>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</si>
  <si>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</si>
  <si>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</si>
  <si>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</si>
  <si>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</si>
  <si>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</si>
  <si>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</si>
  <si>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</si>
  <si>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</si>
  <si>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</si>
  <si>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</si>
  <si>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</si>
  <si>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</si>
  <si>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</si>
  <si>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</si>
  <si>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</si>
  <si>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</si>
  <si>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</si>
  <si>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</si>
  <si>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</si>
  <si>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</si>
  <si>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</si>
  <si>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</si>
  <si>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</si>
  <si>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</si>
  <si>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</si>
  <si>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</si>
  <si>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</si>
  <si>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</si>
  <si>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</si>
  <si>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</si>
  <si>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</si>
  <si>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</si>
  <si>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</si>
  <si>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</si>
  <si>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</si>
  <si>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</si>
  <si>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</si>
  <si>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</si>
  <si>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</si>
  <si>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</si>
  <si>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</si>
  <si>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</si>
  <si>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</si>
  <si>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</si>
  <si>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</si>
  <si>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</si>
  <si>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</si>
  <si>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</si>
  <si>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</si>
  <si>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</si>
  <si>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</si>
  <si>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</si>
  <si>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</si>
  <si>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</si>
  <si>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</si>
  <si>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</si>
  <si>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</si>
  <si>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</si>
  <si>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</si>
  <si>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</si>
  <si>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</si>
  <si>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</si>
  <si>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</si>
  <si>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</si>
  <si>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</si>
  <si>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</si>
  <si>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</si>
  <si>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</si>
  <si>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</si>
  <si>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</si>
  <si>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</si>
  <si>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</si>
  <si>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</si>
  <si>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</si>
  <si>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</si>
  <si>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</si>
  <si>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</si>
  <si>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</si>
  <si>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</si>
  <si>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</si>
  <si>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</si>
  <si>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</si>
  <si>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</si>
  <si>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</si>
  <si>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</si>
  <si>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</si>
  <si>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</si>
  <si>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</si>
  <si>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</si>
  <si>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</si>
  <si>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</si>
  <si>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</si>
  <si>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</si>
  <si>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</si>
  <si>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</si>
  <si>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</si>
  <si>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</si>
  <si>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</si>
  <si>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</si>
  <si>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</si>
  <si>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</si>
  <si>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</si>
  <si>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</si>
  <si>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</si>
  <si>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</si>
  <si>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</si>
  <si>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</si>
  <si>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</si>
  <si>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</si>
  <si>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</si>
  <si>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</si>
  <si>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</si>
  <si>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</si>
  <si>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</si>
  <si>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</si>
  <si>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</si>
  <si>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</si>
  <si>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</si>
  <si>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</si>
  <si>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</si>
  <si>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</si>
  <si>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</si>
  <si>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</si>
  <si>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</si>
  <si>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</si>
  <si>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</si>
  <si>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</si>
  <si>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</si>
  <si>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</si>
  <si>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</si>
  <si>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</si>
  <si>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</si>
  <si>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</si>
  <si>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</si>
  <si>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</si>
  <si>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</si>
  <si>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</si>
  <si>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</si>
  <si>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</si>
  <si>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</si>
  <si>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</si>
  <si>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</si>
  <si>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</si>
  <si>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</si>
  <si>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</si>
  <si>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</si>
  <si>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</si>
  <si>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</si>
  <si>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</si>
  <si>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</si>
  <si>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</si>
  <si>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</si>
  <si>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</si>
  <si>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</si>
  <si>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</si>
  <si>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</si>
  <si>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</si>
  <si>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</si>
  <si>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</si>
  <si>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</si>
  <si>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</si>
  <si>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</si>
  <si>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</si>
  <si>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</si>
  <si>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</si>
  <si>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</si>
  <si>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</si>
  <si>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</si>
  <si>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</si>
  <si>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</si>
  <si>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</si>
  <si>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</si>
  <si>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</si>
  <si>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</si>
  <si>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</si>
  <si>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</si>
  <si>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</si>
  <si>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</si>
  <si>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</si>
  <si>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</si>
  <si>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</si>
  <si>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</si>
  <si>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</si>
  <si>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</si>
  <si>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</si>
  <si>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</si>
  <si>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</si>
  <si>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</si>
  <si>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</si>
  <si>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</si>
  <si>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</si>
  <si>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</si>
  <si>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</si>
  <si>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</si>
  <si>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</si>
  <si>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</si>
  <si>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</si>
  <si>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</si>
  <si>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</si>
  <si>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</si>
  <si>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</si>
  <si>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</si>
  <si>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</si>
  <si>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</si>
  <si>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</si>
  <si>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</si>
  <si>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</si>
  <si>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</si>
  <si>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</si>
  <si>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</si>
  <si>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</si>
  <si>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</si>
  <si>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</si>
  <si>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</si>
  <si>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</si>
  <si>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</si>
  <si>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</si>
  <si>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</si>
  <si>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</si>
  <si>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</si>
  <si>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</si>
  <si>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</si>
  <si>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</si>
  <si>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</si>
  <si>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</si>
  <si>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</si>
  <si>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</si>
  <si>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</si>
  <si>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</si>
  <si>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</si>
  <si>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</si>
  <si>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</si>
  <si>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</si>
  <si>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</si>
  <si>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</si>
  <si>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</si>
  <si>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</si>
  <si>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</si>
  <si>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</si>
  <si>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</si>
  <si>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</si>
  <si>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</si>
  <si>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</si>
  <si>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</si>
  <si>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</si>
  <si>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</si>
  <si>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</si>
  <si>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</si>
  <si>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</si>
  <si>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</si>
  <si>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</si>
  <si>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</si>
  <si>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</si>
  <si>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</si>
  <si>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</si>
  <si>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</si>
  <si>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</si>
  <si>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</si>
  <si>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</si>
  <si>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</si>
  <si>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</si>
  <si>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</si>
  <si>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</si>
  <si>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</si>
  <si>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</si>
  <si>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</si>
  <si>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</si>
  <si>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</si>
  <si>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</si>
  <si>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</si>
  <si>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</si>
  <si>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</si>
  <si>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</si>
  <si>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</si>
  <si>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</si>
  <si>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</si>
  <si>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</si>
  <si>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</si>
  <si>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</si>
  <si>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</si>
  <si>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</si>
  <si>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</si>
  <si>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</si>
  <si>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</si>
  <si>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</si>
  <si>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</si>
  <si>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</si>
  <si>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</si>
  <si>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</si>
  <si>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</si>
  <si>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</si>
  <si>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</si>
  <si>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</si>
  <si>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</si>
  <si>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</si>
  <si>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</si>
  <si>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</si>
  <si>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</si>
  <si>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</si>
  <si>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</si>
  <si>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</si>
  <si>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</si>
  <si>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</si>
  <si>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</si>
  <si>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</si>
  <si>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</si>
  <si>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</si>
  <si>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</si>
  <si>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</si>
  <si>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</si>
  <si>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</si>
  <si>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</si>
  <si>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</si>
  <si>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</si>
  <si>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</si>
  <si>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</si>
  <si>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</si>
  <si>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</si>
  <si>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</si>
  <si>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</si>
  <si>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</si>
  <si>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</si>
  <si>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</si>
  <si>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</si>
  <si>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</si>
  <si>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</si>
  <si>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</si>
  <si>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</si>
  <si>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</si>
  <si>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</si>
  <si>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</si>
  <si>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</si>
  <si>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</si>
  <si>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</si>
  <si>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</si>
  <si>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</si>
  <si>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</si>
  <si>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</si>
  <si>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</si>
  <si>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</si>
  <si>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</si>
  <si>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</si>
  <si>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</si>
  <si>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</si>
  <si>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</si>
  <si>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</si>
  <si>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</si>
  <si>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</si>
  <si>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</si>
  <si>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</si>
  <si>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</si>
  <si>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</si>
  <si>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</si>
  <si>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</si>
  <si>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</si>
  <si>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</si>
  <si>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</si>
  <si>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</si>
  <si>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</si>
  <si>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</si>
  <si>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</si>
  <si>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</si>
  <si>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</si>
  <si>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</si>
  <si>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</si>
  <si>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</si>
  <si>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</si>
  <si>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</si>
  <si>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</si>
  <si>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</si>
  <si>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</si>
  <si>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</si>
  <si>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</si>
  <si>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</si>
  <si>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</si>
  <si>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</si>
  <si>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</si>
  <si>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</si>
  <si>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</si>
  <si>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</si>
  <si>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</si>
  <si>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</si>
  <si>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</si>
  <si>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</si>
  <si>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</si>
  <si>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</si>
  <si>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</si>
  <si>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</si>
  <si>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</si>
  <si>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</si>
  <si>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</si>
  <si>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</si>
  <si>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</si>
  <si>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</si>
  <si>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</si>
  <si>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</si>
  <si>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</si>
  <si>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</si>
  <si>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</si>
  <si>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</si>
  <si>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</si>
  <si>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</si>
  <si>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</si>
  <si>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</si>
  <si>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</si>
  <si>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</si>
  <si>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</si>
  <si>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</si>
  <si>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</si>
  <si>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</si>
  <si>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</si>
  <si>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</si>
  <si>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</si>
  <si>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</si>
  <si>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</si>
  <si>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</si>
  <si>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</si>
  <si>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</si>
  <si>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</si>
  <si>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</si>
  <si>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</si>
  <si>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</si>
  <si>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</si>
  <si>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</si>
  <si>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</si>
  <si>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</si>
  <si>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</si>
  <si>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</si>
  <si>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</si>
  <si>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</si>
  <si>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</si>
  <si>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</si>
  <si>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</si>
  <si>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</si>
  <si>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</si>
  <si>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</si>
  <si>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</si>
  <si>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</si>
  <si>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</si>
  <si>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</si>
  <si>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</si>
  <si>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</si>
  <si>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</si>
  <si>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</si>
  <si>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</si>
  <si>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</si>
  <si>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</si>
  <si>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</si>
  <si>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</si>
  <si>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</si>
  <si>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</si>
  <si>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</si>
  <si>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</si>
  <si>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</si>
  <si>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</si>
  <si>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</si>
  <si>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</si>
  <si>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</si>
  <si>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</si>
  <si>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</si>
  <si>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</si>
  <si>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</si>
  <si>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</si>
  <si>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</si>
  <si>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</si>
  <si>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</si>
  <si>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</si>
  <si>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</si>
  <si>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</si>
  <si>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</si>
  <si>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</si>
  <si>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</si>
  <si>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</si>
  <si>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</si>
  <si>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</si>
  <si>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</si>
  <si>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</si>
  <si>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</si>
  <si>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</si>
  <si>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</si>
  <si>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</si>
  <si>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</si>
  <si>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</si>
  <si>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</si>
  <si>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</si>
  <si>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</si>
  <si>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</si>
  <si>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</si>
  <si>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</si>
  <si>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</si>
  <si>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</si>
  <si>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</si>
  <si>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</si>
  <si>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</si>
  <si>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</si>
  <si>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</si>
  <si>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</si>
  <si>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</si>
  <si>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</si>
  <si>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</si>
  <si>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</si>
  <si>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</si>
  <si>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</si>
  <si>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</si>
  <si>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</si>
  <si>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</si>
  <si>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</si>
  <si>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</si>
  <si>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</si>
  <si>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</si>
  <si>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</si>
  <si>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</si>
  <si>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</si>
  <si>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</si>
  <si>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</si>
  <si>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</si>
  <si>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</si>
  <si>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</si>
  <si>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</si>
  <si>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</si>
  <si>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</si>
  <si>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</si>
  <si>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</si>
  <si>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</si>
  <si>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</si>
  <si>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</si>
  <si>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</si>
  <si>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</si>
  <si>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</si>
  <si>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</si>
  <si>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</si>
  <si>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</si>
  <si>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</si>
  <si>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</si>
  <si>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</si>
  <si>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</si>
  <si>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</si>
  <si>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</si>
  <si>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</si>
  <si>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</si>
  <si>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</si>
  <si>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</si>
  <si>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</si>
  <si>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</si>
  <si>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</si>
  <si>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</si>
  <si>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</si>
  <si>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</si>
  <si>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</si>
  <si>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</si>
  <si>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</si>
  <si>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</si>
  <si>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</si>
  <si>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</si>
  <si>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</si>
  <si>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</si>
  <si>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</si>
  <si>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</si>
  <si>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</si>
  <si>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</si>
  <si>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</si>
  <si>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</si>
  <si>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</si>
  <si>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</si>
  <si>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</si>
  <si>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</si>
  <si>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</si>
  <si>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</si>
  <si>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</si>
  <si>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</si>
  <si>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</si>
  <si>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</si>
  <si>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</si>
  <si>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</si>
  <si>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</si>
  <si>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</si>
  <si>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</si>
  <si>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</si>
  <si>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</si>
  <si>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</si>
  <si>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</si>
  <si>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</si>
  <si>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</si>
  <si>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</si>
  <si>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</si>
  <si>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</si>
  <si>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</si>
  <si>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</si>
  <si>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</si>
  <si>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</si>
  <si>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</si>
  <si>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</si>
  <si>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</si>
  <si>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</si>
  <si>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</si>
  <si>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</si>
  <si>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</si>
  <si>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</si>
  <si>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</si>
  <si>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</si>
  <si>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</si>
  <si>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</si>
  <si>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</si>
  <si>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</si>
  <si>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</si>
  <si>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</si>
  <si>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</si>
  <si>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</si>
  <si>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</si>
  <si>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</si>
  <si>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</si>
  <si>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</si>
  <si>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</si>
  <si>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</si>
  <si>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</si>
  <si>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</si>
  <si>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</si>
  <si>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</si>
  <si>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</si>
  <si>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</si>
  <si>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</si>
  <si>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</si>
  <si>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</si>
  <si>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</si>
  <si>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</si>
  <si>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</si>
  <si>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</si>
  <si>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</si>
  <si>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</si>
  <si>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</si>
  <si>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</si>
  <si>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</si>
  <si>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</si>
  <si>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</si>
  <si>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</si>
  <si>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</si>
  <si>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</si>
  <si>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</si>
  <si>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</si>
  <si>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</si>
  <si>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</si>
  <si>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</si>
  <si>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</si>
  <si>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</si>
  <si>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</si>
  <si>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</si>
  <si>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</si>
  <si>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</si>
  <si>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</si>
  <si>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</si>
  <si>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</si>
  <si>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</si>
  <si>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</si>
  <si>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</si>
  <si>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</si>
  <si>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</si>
  <si>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</si>
  <si>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</si>
  <si>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</si>
  <si>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</si>
  <si>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</si>
  <si>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</si>
  <si>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</si>
  <si>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</si>
  <si>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</si>
  <si>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</si>
  <si>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</si>
  <si>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</si>
  <si>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</si>
  <si>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</si>
  <si>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</si>
  <si>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</si>
  <si>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</si>
  <si>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</si>
  <si>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</si>
  <si>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</si>
  <si>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</si>
  <si>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</si>
  <si>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</si>
  <si>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</si>
  <si>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</si>
  <si>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</si>
  <si>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</si>
  <si>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</si>
  <si>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</si>
  <si>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</si>
  <si>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</si>
  <si>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</si>
  <si>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</si>
  <si>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</si>
  <si>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</si>
  <si>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</si>
  <si>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</si>
  <si>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</si>
  <si>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</si>
  <si>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</si>
  <si>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</si>
  <si>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</si>
  <si>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</si>
  <si>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</si>
  <si>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</si>
  <si>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</si>
  <si>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</si>
  <si>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</si>
  <si>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</si>
  <si>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</si>
  <si>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</si>
  <si>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</si>
  <si>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</si>
  <si>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</si>
  <si>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</si>
  <si>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</si>
  <si>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</si>
  <si>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</si>
  <si>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</si>
  <si>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</si>
  <si>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</si>
  <si>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</si>
  <si>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</si>
  <si>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</si>
  <si>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</si>
  <si>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</si>
  <si>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</si>
  <si>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</si>
  <si>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</si>
  <si>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</si>
  <si>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</si>
  <si>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</si>
  <si>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</si>
  <si>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</si>
  <si>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</si>
  <si>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</si>
  <si>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</si>
  <si>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</si>
  <si>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</si>
  <si>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</si>
  <si>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</si>
  <si>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</si>
  <si>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</si>
  <si>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</si>
  <si>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</si>
  <si>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</si>
  <si>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</si>
  <si>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</si>
  <si>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</si>
  <si>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</si>
  <si>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</si>
  <si>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</si>
  <si>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</si>
  <si>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</si>
  <si>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</si>
  <si>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</si>
  <si>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</si>
  <si>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</si>
  <si>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</si>
  <si>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</si>
  <si>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</si>
  <si>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</si>
  <si>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</si>
  <si>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</si>
  <si>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</si>
  <si>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</si>
  <si>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</si>
  <si>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</si>
  <si>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</si>
  <si>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</si>
  <si>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</si>
  <si>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</si>
  <si>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</si>
  <si>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</si>
  <si>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</si>
  <si>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</si>
  <si>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</si>
  <si>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</si>
  <si>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</si>
  <si>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</si>
  <si>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</si>
  <si>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</si>
  <si>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</si>
  <si>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</si>
  <si>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</si>
  <si>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</si>
  <si>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</si>
  <si>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</si>
  <si>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</si>
  <si>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</si>
  <si>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</si>
  <si>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</si>
  <si>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</si>
  <si>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</si>
  <si>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</si>
  <si>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</si>
  <si>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</si>
  <si>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</si>
  <si>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</si>
  <si>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</si>
  <si>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</si>
  <si>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</si>
  <si>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</si>
  <si>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</si>
  <si>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</si>
  <si>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</si>
  <si>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</si>
  <si>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</si>
  <si>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</si>
  <si>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</si>
  <si>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</si>
  <si>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</si>
  <si>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</si>
  <si>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</si>
  <si>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</si>
  <si>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</si>
  <si>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</si>
  <si>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</si>
  <si>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</si>
  <si>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</si>
  <si>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</si>
  <si>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</si>
  <si>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</si>
  <si>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</si>
  <si>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</si>
  <si>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</si>
  <si>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</si>
  <si>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</si>
  <si>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</si>
  <si>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</si>
  <si>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</si>
  <si>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</si>
  <si>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</si>
  <si>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</si>
  <si>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</si>
  <si>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</si>
  <si>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</si>
  <si>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</si>
  <si>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</si>
  <si>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</si>
  <si>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</si>
  <si>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</si>
  <si>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</si>
  <si>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</si>
  <si>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</si>
  <si>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</si>
  <si>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</si>
  <si>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</si>
  <si>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</si>
  <si>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</si>
  <si>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</si>
  <si>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</si>
  <si>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</si>
  <si>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</si>
  <si>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</si>
  <si>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</si>
  <si>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</si>
  <si>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</si>
  <si>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</si>
  <si>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</si>
  <si>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</si>
  <si>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</si>
  <si>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</si>
  <si>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</si>
  <si>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</si>
  <si>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</si>
  <si>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</si>
  <si>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</si>
  <si>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</si>
  <si>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</si>
  <si>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</si>
  <si>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</si>
  <si>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</si>
  <si>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</si>
  <si>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</si>
  <si>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</si>
  <si>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</si>
  <si>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</si>
  <si>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</si>
  <si>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</si>
  <si>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</si>
  <si>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</si>
  <si>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</si>
  <si>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</si>
  <si>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</si>
  <si>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</si>
  <si>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</si>
  <si>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</si>
  <si>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</si>
  <si>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</si>
  <si>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</si>
  <si>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</si>
  <si>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</si>
  <si>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</si>
  <si>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</si>
  <si>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</si>
  <si>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</si>
  <si>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</si>
  <si>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</si>
  <si>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</si>
  <si>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</si>
  <si>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</si>
  <si>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</si>
  <si>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</si>
  <si>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</si>
  <si>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</si>
  <si>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</si>
  <si>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</si>
  <si>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</si>
  <si>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</si>
  <si>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</si>
  <si>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</si>
  <si>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</si>
  <si>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</si>
  <si>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</si>
  <si>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</si>
  <si>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</si>
  <si>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</si>
  <si>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</si>
  <si>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</si>
  <si>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</si>
  <si>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</si>
  <si>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</si>
  <si>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</si>
  <si>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</si>
  <si>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</si>
  <si>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</si>
  <si>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</si>
  <si>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</si>
  <si>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</si>
  <si>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</si>
  <si>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</si>
  <si>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</si>
  <si>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</si>
  <si>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</si>
  <si>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</si>
  <si>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</si>
  <si>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</si>
  <si>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</si>
  <si>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</si>
  <si>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</si>
  <si>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</si>
  <si>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</si>
  <si>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</si>
  <si>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</si>
  <si>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</si>
  <si>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</si>
  <si>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</si>
  <si>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</si>
  <si>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</si>
  <si>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</si>
  <si>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</si>
  <si>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</si>
  <si>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</si>
  <si>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</si>
  <si>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</si>
  <si>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</si>
  <si>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</si>
  <si>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</si>
  <si>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</si>
  <si>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</si>
  <si>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</si>
  <si>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</si>
  <si>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</si>
  <si>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</si>
  <si>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</si>
  <si>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</si>
  <si>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</si>
  <si>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</si>
  <si>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</si>
  <si>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</si>
  <si>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</si>
  <si>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</si>
  <si>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</si>
  <si>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</si>
  <si>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</si>
  <si>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</si>
  <si>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</si>
  <si>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</si>
  <si>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</si>
  <si>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</si>
  <si>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</si>
  <si>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</si>
  <si>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</si>
  <si>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</si>
  <si>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</si>
  <si>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</si>
  <si>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</si>
  <si>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</si>
  <si>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</si>
  <si>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</si>
  <si>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</si>
  <si>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</si>
  <si>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</si>
  <si>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</si>
  <si>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</si>
  <si>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</si>
  <si>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</si>
  <si>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</si>
  <si>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</si>
  <si>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</si>
  <si>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</si>
  <si>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</si>
  <si>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</si>
  <si>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</si>
  <si>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</si>
  <si>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</si>
  <si>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</si>
  <si>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</si>
  <si>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</si>
  <si>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</si>
  <si>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</si>
  <si>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</si>
  <si>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</si>
  <si>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</si>
  <si>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</si>
  <si>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</si>
  <si>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</si>
  <si>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</si>
  <si>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</si>
  <si>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</si>
  <si>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</si>
  <si>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</si>
  <si>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</si>
  <si>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</si>
  <si>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</si>
  <si>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</si>
  <si>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</si>
  <si>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</si>
  <si>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</si>
  <si>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</si>
  <si>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</si>
  <si>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</si>
  <si>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</si>
  <si>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</si>
  <si>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</si>
  <si>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</si>
  <si>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</si>
  <si>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</si>
  <si>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</si>
  <si>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</si>
  <si>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</si>
  <si>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</si>
  <si>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</si>
  <si>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</si>
  <si>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</si>
  <si>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</si>
  <si>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</si>
  <si>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</si>
  <si>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</si>
  <si>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</si>
  <si>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</si>
  <si>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</si>
  <si>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</si>
  <si>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</si>
  <si>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</si>
  <si>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</si>
  <si>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</si>
  <si>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</si>
  <si>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</si>
  <si>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</si>
  <si>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</si>
  <si>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</si>
  <si>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</si>
  <si>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</si>
  <si>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</si>
  <si>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</si>
  <si>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</si>
  <si>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</si>
  <si>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</si>
  <si>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</si>
  <si>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</si>
  <si>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</si>
  <si>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</si>
  <si>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</si>
  <si>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</si>
  <si>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</si>
  <si>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</si>
  <si>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</si>
  <si>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</si>
  <si>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</si>
  <si>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</si>
  <si>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</si>
  <si>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</si>
  <si>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</si>
  <si>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</si>
  <si>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</si>
  <si>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</si>
  <si>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</si>
  <si>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</si>
  <si>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</si>
  <si>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</si>
  <si>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</si>
  <si>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</si>
  <si>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</si>
  <si>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</si>
  <si>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</si>
  <si>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</si>
  <si>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</si>
  <si>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</si>
  <si>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</si>
  <si>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</si>
  <si>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</si>
  <si>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</si>
  <si>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</si>
  <si>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</si>
  <si>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</si>
  <si>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</si>
  <si>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</si>
  <si>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</si>
  <si>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</si>
  <si>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</si>
  <si>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</si>
  <si>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</si>
  <si>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</si>
  <si>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</si>
  <si>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</si>
  <si>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</si>
  <si>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</si>
  <si>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</si>
  <si>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</si>
  <si>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</si>
  <si>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</si>
  <si>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</si>
  <si>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</si>
  <si>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</si>
  <si>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</si>
  <si>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</si>
  <si>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</si>
  <si>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</si>
  <si>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</si>
  <si>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</si>
  <si>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</si>
  <si>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</si>
  <si>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</si>
  <si>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</si>
  <si>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</si>
  <si>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</si>
  <si>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</si>
  <si>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</si>
  <si>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</si>
  <si>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</si>
  <si>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</si>
  <si>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</si>
  <si>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</si>
  <si>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</si>
  <si>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</si>
  <si>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</si>
  <si>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</si>
  <si>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</si>
  <si>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</si>
  <si>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</si>
  <si>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</si>
  <si>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</si>
  <si>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</si>
  <si>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</si>
  <si>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</si>
  <si>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</si>
  <si>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</si>
  <si>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</si>
  <si>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</si>
  <si>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</si>
  <si>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</si>
  <si>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</si>
  <si>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</si>
  <si>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</si>
  <si>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</si>
  <si>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</si>
  <si>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</si>
  <si>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</si>
  <si>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</si>
  <si>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</si>
  <si>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</si>
  <si>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</si>
  <si>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</si>
  <si>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</si>
  <si>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</si>
  <si>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</si>
  <si>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</si>
  <si>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</si>
  <si>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</si>
  <si>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</si>
  <si>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</si>
  <si>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</si>
  <si>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</si>
  <si>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</si>
  <si>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</si>
  <si>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</si>
  <si>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</si>
  <si>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</si>
  <si>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</si>
  <si>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</si>
  <si>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</si>
  <si>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</si>
  <si>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</si>
  <si>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</si>
  <si>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</si>
  <si>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</si>
  <si>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</si>
  <si>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</si>
  <si>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</si>
  <si>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</si>
  <si>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</si>
  <si>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</si>
  <si>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</si>
  <si>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</si>
  <si>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</si>
  <si>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</si>
  <si>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</si>
  <si>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</si>
  <si>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</si>
  <si>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</si>
  <si>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</si>
  <si>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</si>
  <si>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</si>
  <si>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</si>
  <si>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</si>
  <si>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</si>
  <si>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</si>
  <si>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</si>
  <si>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</si>
  <si>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</si>
  <si>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</si>
  <si>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</si>
  <si>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</si>
  <si>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</si>
  <si>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</si>
  <si>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</si>
  <si>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</si>
  <si>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</si>
  <si>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</si>
  <si>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</si>
  <si>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</si>
  <si>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</si>
  <si>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</si>
  <si>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</si>
  <si>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</si>
  <si>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</si>
  <si>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</si>
  <si>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</si>
  <si>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</si>
  <si>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</si>
  <si>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</si>
  <si>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</si>
  <si>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</si>
  <si>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</si>
  <si>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</si>
  <si>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</si>
  <si>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</si>
  <si>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</si>
  <si>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</si>
  <si>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</si>
  <si>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</si>
  <si>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</si>
  <si>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</si>
  <si>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</si>
  <si>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</si>
  <si>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</si>
  <si>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</si>
  <si>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</si>
  <si>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</si>
  <si>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</si>
  <si>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</si>
  <si>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</si>
  <si>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</si>
  <si>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</si>
  <si>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</si>
  <si>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</si>
  <si>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</si>
  <si>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</si>
  <si>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</si>
  <si>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</si>
  <si>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</si>
  <si>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</si>
  <si>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</si>
  <si>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</si>
  <si>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</si>
  <si>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</si>
  <si>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</si>
  <si>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</si>
  <si>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</si>
  <si>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</si>
  <si>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</si>
  <si>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</si>
  <si>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</si>
  <si>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</si>
  <si>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</si>
  <si>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</si>
  <si>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</si>
  <si>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</si>
  <si>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</si>
  <si>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</si>
  <si>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</si>
  <si>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</si>
  <si>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</si>
  <si>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</si>
  <si>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</si>
  <si>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</si>
  <si>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</si>
  <si>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</si>
  <si>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</si>
  <si>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</si>
  <si>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</si>
  <si>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</si>
  <si>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</si>
  <si>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</si>
  <si>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</si>
  <si>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</si>
  <si>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</si>
  <si>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</si>
  <si>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</si>
  <si>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</si>
  <si>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</si>
  <si>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</si>
  <si>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</si>
  <si>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</si>
  <si>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</si>
  <si>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</si>
  <si>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</si>
  <si>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</si>
  <si>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</si>
  <si>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</si>
  <si>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</si>
  <si>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</si>
  <si>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</si>
  <si>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</si>
  <si>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</si>
  <si>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</si>
  <si>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</si>
  <si>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</si>
  <si>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</si>
  <si>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</si>
  <si>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</si>
  <si>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</si>
  <si>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</si>
  <si>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</si>
  <si>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</si>
  <si>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</si>
  <si>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</si>
  <si>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</si>
  <si>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</si>
  <si>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</si>
  <si>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</si>
  <si>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</si>
  <si>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</si>
  <si>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</si>
  <si>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</si>
  <si>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</si>
  <si>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</si>
  <si>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</si>
  <si>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</si>
  <si>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</si>
  <si>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</si>
  <si>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</si>
  <si>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</si>
  <si>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</si>
  <si>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</si>
  <si>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</si>
  <si>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</si>
  <si>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</si>
  <si>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</si>
  <si>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</si>
  <si>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</si>
  <si>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</si>
  <si>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</si>
  <si>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</si>
  <si>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</si>
  <si>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</si>
  <si>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</si>
  <si>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</si>
  <si>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</si>
  <si>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</si>
  <si>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</si>
  <si>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</si>
  <si>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</si>
  <si>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</si>
  <si>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</si>
  <si>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</si>
  <si>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</si>
  <si>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</si>
  <si>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</si>
  <si>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</si>
  <si>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</si>
  <si>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</si>
  <si>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</si>
  <si>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</si>
  <si>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</si>
  <si>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</si>
  <si>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</si>
  <si>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</si>
  <si>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</si>
  <si>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</si>
  <si>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</si>
  <si>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</si>
  <si>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</si>
  <si>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</si>
  <si>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</si>
  <si>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</si>
  <si>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</si>
  <si>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</si>
  <si>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</si>
  <si>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</si>
  <si>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</si>
  <si>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</si>
  <si>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</si>
  <si>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</si>
  <si>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</si>
  <si>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</si>
  <si>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</si>
  <si>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</si>
  <si>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</si>
  <si>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</si>
  <si>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</si>
  <si>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</si>
  <si>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</si>
  <si>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</si>
  <si>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</si>
  <si>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</si>
  <si>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</si>
  <si>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</si>
  <si>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</si>
  <si>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</si>
  <si>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</si>
  <si>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</si>
  <si>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</si>
  <si>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</si>
  <si>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</si>
  <si>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</si>
  <si>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</si>
  <si>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</si>
  <si>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</si>
  <si>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</si>
  <si>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</si>
  <si>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</si>
  <si>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</si>
  <si>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</si>
  <si>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</si>
  <si>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</si>
  <si>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</si>
  <si>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</si>
  <si>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</si>
  <si>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</si>
  <si>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</si>
  <si>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</si>
  <si>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</si>
  <si>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</si>
  <si>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</si>
  <si>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</si>
  <si>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</si>
  <si>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</si>
  <si>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</si>
  <si>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</si>
  <si>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</si>
  <si>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</si>
  <si>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</si>
  <si>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</si>
  <si>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</si>
  <si>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</si>
  <si>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</si>
  <si>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</si>
  <si>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</si>
  <si>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</si>
  <si>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</si>
  <si>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</si>
  <si>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</si>
  <si>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</si>
  <si>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</si>
  <si>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</si>
  <si>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</si>
  <si>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</si>
  <si>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</si>
  <si>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</si>
  <si>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</si>
  <si>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</si>
  <si>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</si>
  <si>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</si>
  <si>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</si>
  <si>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</si>
  <si>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</si>
  <si>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</si>
  <si>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</si>
  <si>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</si>
  <si>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</si>
  <si>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</si>
  <si>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</si>
  <si>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</si>
  <si>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</si>
  <si>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</si>
  <si>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</si>
  <si>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</si>
  <si>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</si>
  <si>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</si>
  <si>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</si>
  <si>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</si>
  <si>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</si>
  <si>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</si>
  <si>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</si>
  <si>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</si>
  <si>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</si>
  <si>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</si>
  <si>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</si>
  <si>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</si>
  <si>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</si>
  <si>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</si>
  <si>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</si>
  <si>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</si>
  <si>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</si>
  <si>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</si>
  <si>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</si>
  <si>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</si>
  <si>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</si>
  <si>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</si>
  <si>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</si>
  <si>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</si>
  <si>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</si>
  <si>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</si>
  <si>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</si>
  <si>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</si>
  <si>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</si>
  <si>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</si>
  <si>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</si>
  <si>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</si>
  <si>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</si>
  <si>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</si>
  <si>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</si>
  <si>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</si>
  <si>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</si>
  <si>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</si>
  <si>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</si>
  <si>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</si>
  <si>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</si>
  <si>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</si>
  <si>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</si>
  <si>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</si>
  <si>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</si>
  <si>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</si>
  <si>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</si>
  <si>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</si>
  <si>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</si>
  <si>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</si>
  <si>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</si>
  <si>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</si>
  <si>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</si>
  <si>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</si>
  <si>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</si>
  <si>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</si>
  <si>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</si>
  <si>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</si>
  <si>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</si>
  <si>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</si>
  <si>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</si>
  <si>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</si>
  <si>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</si>
  <si>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</si>
  <si>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</si>
  <si>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</si>
  <si>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</si>
  <si>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</si>
  <si>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</si>
  <si>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</si>
  <si>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</si>
  <si>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</si>
  <si>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</si>
  <si>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</si>
  <si>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</si>
  <si>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</si>
  <si>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</si>
  <si>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</si>
  <si>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</si>
  <si>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</si>
  <si>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</si>
  <si>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</si>
  <si>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</si>
  <si>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</si>
  <si>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</si>
  <si>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</si>
  <si>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</si>
  <si>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</si>
  <si>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</si>
  <si>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</si>
  <si>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</si>
  <si>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</si>
  <si>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</si>
  <si>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</si>
  <si>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</si>
  <si>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</si>
  <si>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</si>
  <si>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</si>
  <si>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</si>
  <si>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</si>
  <si>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</si>
  <si>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</si>
  <si>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</si>
  <si>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</si>
  <si>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</si>
  <si>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</si>
  <si>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</si>
  <si>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</si>
  <si>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</si>
  <si>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</si>
  <si>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</si>
  <si>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</si>
  <si>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</si>
  <si>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</si>
  <si>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</si>
  <si>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</si>
  <si>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</si>
  <si>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</si>
  <si>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</si>
  <si>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</si>
  <si>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</si>
  <si>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</si>
  <si>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</si>
  <si>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</si>
  <si>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</si>
  <si>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</si>
  <si>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</si>
  <si>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</si>
  <si>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</si>
  <si>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</si>
  <si>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</si>
  <si>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</si>
  <si>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</si>
  <si>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</si>
  <si>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</si>
  <si>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</si>
  <si>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</si>
  <si>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</si>
  <si>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</si>
  <si>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</si>
  <si>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</si>
  <si>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</si>
  <si>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</si>
  <si>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</si>
  <si>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</si>
  <si>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</si>
  <si>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</si>
  <si>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</si>
  <si>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</si>
  <si>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</si>
  <si>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</si>
  <si>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</si>
  <si>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</si>
  <si>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</si>
  <si>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</si>
  <si>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</si>
  <si>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</si>
  <si>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</si>
  <si>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</si>
  <si>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</si>
  <si>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</si>
  <si>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</si>
  <si>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</si>
  <si>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</si>
  <si>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</si>
  <si>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</si>
  <si>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</si>
  <si>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</si>
  <si>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</si>
  <si>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</si>
  <si>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</si>
  <si>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</si>
  <si>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</si>
  <si>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</si>
  <si>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</si>
  <si>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</si>
  <si>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</si>
  <si>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</si>
  <si>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</si>
  <si>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</si>
  <si>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</si>
  <si>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</si>
  <si>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</si>
  <si>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</si>
  <si>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</si>
  <si>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</si>
  <si>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</si>
  <si>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</si>
  <si>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</si>
  <si>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</si>
  <si>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</si>
  <si>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</si>
  <si>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</si>
  <si>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</si>
  <si>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</si>
  <si>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</si>
  <si>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</si>
  <si>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</si>
  <si>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</si>
  <si>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</si>
  <si>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</si>
  <si>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</si>
  <si>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</si>
  <si>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</si>
  <si>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</si>
  <si>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</si>
  <si>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</si>
  <si>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</si>
  <si>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</si>
  <si>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</si>
  <si>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</si>
  <si>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</si>
  <si>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</si>
  <si>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</si>
  <si>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</si>
  <si>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</si>
  <si>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</si>
  <si>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</si>
  <si>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</si>
  <si>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</si>
  <si>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</si>
  <si>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</si>
  <si>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</si>
  <si>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</si>
  <si>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</si>
  <si>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</si>
  <si>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</si>
  <si>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</si>
  <si>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</si>
  <si>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</si>
  <si>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</si>
  <si>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</si>
  <si>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</si>
  <si>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</si>
  <si>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</si>
  <si>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</si>
  <si>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</si>
  <si>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</si>
  <si>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</si>
  <si>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</si>
  <si>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</si>
  <si>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</si>
  <si>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</si>
  <si>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</si>
  <si>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</si>
  <si>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</si>
  <si>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</si>
  <si>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</si>
  <si>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</si>
  <si>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</si>
  <si>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</si>
  <si>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</si>
  <si>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</si>
  <si>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</si>
  <si>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</si>
  <si>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</si>
  <si>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</si>
  <si>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</si>
  <si>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</si>
  <si>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</si>
  <si>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</si>
  <si>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</si>
  <si>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</si>
  <si>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</si>
  <si>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</si>
  <si>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</si>
  <si>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</si>
  <si>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</si>
  <si>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</si>
  <si>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</si>
  <si>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</si>
  <si>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</si>
  <si>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</si>
  <si>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</si>
  <si>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</si>
  <si>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</si>
  <si>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</si>
  <si>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</si>
  <si>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</si>
  <si>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</si>
  <si>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</si>
  <si>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</si>
  <si>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</si>
  <si>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</si>
  <si>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</si>
  <si>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</si>
  <si>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</si>
  <si>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</si>
  <si>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</si>
  <si>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</si>
  <si>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</si>
  <si>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</si>
  <si>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</si>
  <si>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</si>
  <si>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</si>
  <si>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</si>
  <si>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</si>
  <si>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</si>
  <si>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</si>
  <si>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</si>
  <si>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</si>
  <si>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</si>
  <si>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</si>
  <si>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</si>
  <si>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</si>
  <si>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</si>
  <si>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</si>
  <si>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</si>
  <si>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</si>
  <si>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</si>
  <si>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</si>
  <si>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</si>
  <si>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</si>
  <si>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</si>
  <si>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</si>
  <si>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</si>
  <si>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</si>
  <si>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</si>
  <si>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</si>
  <si>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</si>
  <si>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</si>
  <si>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</si>
  <si>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</si>
  <si>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</si>
  <si>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</si>
  <si>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</si>
  <si>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</si>
  <si>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</si>
  <si>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</si>
  <si>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</si>
  <si>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</si>
  <si>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</si>
  <si>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</si>
  <si>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</si>
  <si>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</si>
  <si>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</si>
  <si>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</si>
  <si>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</si>
  <si>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</si>
  <si>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</si>
  <si>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</si>
  <si>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</si>
  <si>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</si>
  <si>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</si>
  <si>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</si>
  <si>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</si>
  <si>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</si>
  <si>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</si>
  <si>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</si>
  <si>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</si>
  <si>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</si>
  <si>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</si>
  <si>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</si>
  <si>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</si>
  <si>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</si>
  <si>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</si>
  <si>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</si>
  <si>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</si>
  <si>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</si>
  <si>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</si>
  <si>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</si>
  <si>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</si>
  <si>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</si>
  <si>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</si>
  <si>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</si>
  <si>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</si>
  <si>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</si>
  <si>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</si>
  <si>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</si>
  <si>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</si>
  <si>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</si>
  <si>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</si>
  <si>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</si>
  <si>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</si>
  <si>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</si>
  <si>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</si>
  <si>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</si>
  <si>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</si>
  <si>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</si>
  <si>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</si>
  <si>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</si>
  <si>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</si>
  <si>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</si>
  <si>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</si>
  <si>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</si>
  <si>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</si>
  <si>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</si>
  <si>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</si>
  <si>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</si>
  <si>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</si>
  <si>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</si>
  <si>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</si>
  <si>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</si>
  <si>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</si>
  <si>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</si>
  <si>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</si>
  <si>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</si>
  <si>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</si>
  <si>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</si>
  <si>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</si>
  <si>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</si>
  <si>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</si>
  <si>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</si>
  <si>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</si>
  <si>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</si>
  <si>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</si>
  <si>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</si>
  <si>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</si>
  <si>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</si>
  <si>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</si>
  <si>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</si>
  <si>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</si>
  <si>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</si>
  <si>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</si>
  <si>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</si>
  <si>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</si>
  <si>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</si>
  <si>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</si>
  <si>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</si>
  <si>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</si>
  <si>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</si>
  <si>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</si>
  <si>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</si>
  <si>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</si>
  <si>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</si>
  <si>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</si>
  <si>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</si>
  <si>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</si>
  <si>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</si>
  <si>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</si>
  <si>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</si>
  <si>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</si>
  <si>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</si>
  <si>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</si>
  <si>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</si>
  <si>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</si>
  <si>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</si>
  <si>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</si>
  <si>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</si>
  <si>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</si>
  <si>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</si>
  <si>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</si>
  <si>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</si>
  <si>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</si>
  <si>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</si>
  <si>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</si>
  <si>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</si>
  <si>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</si>
  <si>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</si>
  <si>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</si>
  <si>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</si>
  <si>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</si>
  <si>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</si>
  <si>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</si>
  <si>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</si>
  <si>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</si>
  <si>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</si>
  <si>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</si>
  <si>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</si>
  <si>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</si>
  <si>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</si>
  <si>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</si>
  <si>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</si>
  <si>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</si>
  <si>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</si>
  <si>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</si>
  <si>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</si>
  <si>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</si>
  <si>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</si>
  <si>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</si>
  <si>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</si>
  <si>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</si>
  <si>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</si>
  <si>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</si>
  <si>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</si>
  <si>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</si>
  <si>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</si>
  <si>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</si>
  <si>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</si>
  <si>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</si>
  <si>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</si>
  <si>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</si>
  <si>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</si>
  <si>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</si>
  <si>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</si>
  <si>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</si>
  <si>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</si>
  <si>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</si>
  <si>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</si>
  <si>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</si>
  <si>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</si>
  <si>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</si>
  <si>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</si>
  <si>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</si>
  <si>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</si>
  <si>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</si>
  <si>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</si>
  <si>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</si>
  <si>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</si>
  <si>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</si>
  <si>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</si>
  <si>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</si>
  <si>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</si>
  <si>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</si>
  <si>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</si>
  <si>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</si>
  <si>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</si>
  <si>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</si>
  <si>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</si>
  <si>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</si>
  <si>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</si>
  <si>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</si>
  <si>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</si>
  <si>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</si>
  <si>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</si>
  <si>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</si>
  <si>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</si>
  <si>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</si>
  <si>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</si>
  <si>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</si>
  <si>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</si>
  <si>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</si>
  <si>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</si>
  <si>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</si>
  <si>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</si>
  <si>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</si>
  <si>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</si>
  <si>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</si>
  <si>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</si>
  <si>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</si>
  <si>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</si>
  <si>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</si>
  <si>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</si>
  <si>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</si>
  <si>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</si>
  <si>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</si>
  <si>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</si>
  <si>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</si>
  <si>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</si>
  <si>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</si>
  <si>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</si>
  <si>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</si>
  <si>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</si>
  <si>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</si>
  <si>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</si>
  <si>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</si>
  <si>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</si>
  <si>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</si>
  <si>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</si>
  <si>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</si>
  <si>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</si>
  <si>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</si>
  <si>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</si>
  <si>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</si>
  <si>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</si>
  <si>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</si>
  <si>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</si>
  <si>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</si>
  <si>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</si>
  <si>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</si>
  <si>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</si>
  <si>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</si>
  <si>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</si>
  <si>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</si>
  <si>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</si>
  <si>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</si>
  <si>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</si>
  <si>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</si>
  <si>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</si>
  <si>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</si>
  <si>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</si>
  <si>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</si>
  <si>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</si>
  <si>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</si>
  <si>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</si>
  <si>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</si>
  <si>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</si>
  <si>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</si>
  <si>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</si>
  <si>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</si>
  <si>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</si>
  <si>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</si>
  <si>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</si>
  <si>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</si>
  <si>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</si>
  <si>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</si>
  <si>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</si>
  <si>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</si>
  <si>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</si>
  <si>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</si>
  <si>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</si>
  <si>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</si>
  <si>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</si>
  <si>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</si>
  <si>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</si>
  <si>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</si>
  <si>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</si>
  <si>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</si>
  <si>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</si>
  <si>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</si>
  <si>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</si>
  <si>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</si>
  <si>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</si>
  <si>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</si>
  <si>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</si>
  <si>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</si>
  <si>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</si>
  <si>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</si>
  <si>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</si>
  <si>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</si>
  <si>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</si>
  <si>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</si>
  <si>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</si>
  <si>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</si>
  <si>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</si>
  <si>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</si>
  <si>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</si>
  <si>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</si>
  <si>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</si>
  <si>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</si>
  <si>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</si>
  <si>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</si>
  <si>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</si>
  <si>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</si>
  <si>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</si>
  <si>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</si>
  <si>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</si>
  <si>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</si>
  <si>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</si>
  <si>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</si>
  <si>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</si>
  <si>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</si>
  <si>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</si>
  <si>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</si>
  <si>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</si>
  <si>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</si>
  <si>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</si>
  <si>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</si>
  <si>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</si>
  <si>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</si>
  <si>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</si>
  <si>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</si>
  <si>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</si>
  <si>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</si>
  <si>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</si>
  <si>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</si>
  <si>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</si>
  <si>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</si>
  <si>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</si>
  <si>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</si>
  <si>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</si>
  <si>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</si>
  <si>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</si>
  <si>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</si>
  <si>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</si>
  <si>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</si>
  <si>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</si>
  <si>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</si>
  <si>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</si>
  <si>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</si>
  <si>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</si>
  <si>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</si>
  <si>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</si>
  <si>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</si>
  <si>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</si>
  <si>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</si>
  <si>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</si>
  <si>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</si>
  <si>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</si>
  <si>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</si>
  <si>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</si>
  <si>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</si>
  <si>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</si>
  <si>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</si>
  <si>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</si>
  <si>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</si>
  <si>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</si>
  <si>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</si>
  <si>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</si>
  <si>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</si>
  <si>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</si>
  <si>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</si>
  <si>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</si>
  <si>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</si>
  <si>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</si>
  <si>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</si>
  <si>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</si>
  <si>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</si>
  <si>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</si>
  <si>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</si>
  <si>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</si>
  <si>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</si>
  <si>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</si>
  <si>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</si>
  <si>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</si>
  <si>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</si>
  <si>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</si>
  <si>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</si>
  <si>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</si>
  <si>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</si>
  <si>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</si>
  <si>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</si>
  <si>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</si>
  <si>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</si>
  <si>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</si>
  <si>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</si>
  <si>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</si>
  <si>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</si>
  <si>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</si>
  <si>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</si>
  <si>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</si>
  <si>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</si>
  <si>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</si>
  <si>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</si>
  <si>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</si>
  <si>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</si>
  <si>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</si>
  <si>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</si>
  <si>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</si>
  <si>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</si>
  <si>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</si>
  <si>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</si>
  <si>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</si>
  <si>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</si>
  <si>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</si>
  <si>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</si>
  <si>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</si>
  <si>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</si>
  <si>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</si>
  <si>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</si>
  <si>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</si>
  <si>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</si>
  <si>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</si>
  <si>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</si>
  <si>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</si>
  <si>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</si>
  <si>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</si>
  <si>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</si>
  <si>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</si>
  <si>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</si>
  <si>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</si>
  <si>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</si>
  <si>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</si>
  <si>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</si>
  <si>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</si>
  <si>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</si>
  <si>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</si>
  <si>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</si>
  <si>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</si>
  <si>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</si>
  <si>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</si>
  <si>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</si>
  <si>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</si>
  <si>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</si>
  <si>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</si>
  <si>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</si>
  <si>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</si>
  <si>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</si>
  <si>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</si>
  <si>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</si>
  <si>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</si>
  <si>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</si>
  <si>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</si>
  <si>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</si>
  <si>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</si>
  <si>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</si>
  <si>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</si>
  <si>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</si>
  <si>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</si>
  <si>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</si>
  <si>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</si>
  <si>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</si>
  <si>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</si>
  <si>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</si>
  <si>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</si>
  <si>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</si>
  <si>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</si>
  <si>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</si>
  <si>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</si>
  <si>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</si>
  <si>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</si>
  <si>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</si>
  <si>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</si>
  <si>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</si>
  <si>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</si>
  <si>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</si>
  <si>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</si>
  <si>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</si>
  <si>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</si>
  <si>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</si>
  <si>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</si>
  <si>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</si>
  <si>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</si>
  <si>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</si>
  <si>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</si>
  <si>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</si>
  <si>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</si>
  <si>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</si>
  <si>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</si>
  <si>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</si>
  <si>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</si>
  <si>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</si>
  <si>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</si>
  <si>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</si>
  <si>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</si>
  <si>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</si>
  <si>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</si>
  <si>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</si>
  <si>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</si>
  <si>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</si>
  <si>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</si>
  <si>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</si>
  <si>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</si>
  <si>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</si>
  <si>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</si>
  <si>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</si>
  <si>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</si>
  <si>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</si>
  <si>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</si>
  <si>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</si>
  <si>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</si>
  <si>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</si>
  <si>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</si>
  <si>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</si>
  <si>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</si>
  <si>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</si>
  <si>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</si>
  <si>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</si>
  <si>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</si>
  <si>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</si>
  <si>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</si>
  <si>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</si>
  <si>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</si>
  <si>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</si>
  <si>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</si>
  <si>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</si>
  <si>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</si>
  <si>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</si>
  <si>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</si>
  <si>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</si>
  <si>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</si>
  <si>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</si>
  <si>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</si>
  <si>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</si>
  <si>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</si>
  <si>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</si>
  <si>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</si>
  <si>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</si>
  <si>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</si>
  <si>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</si>
  <si>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</si>
  <si>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</si>
  <si>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</si>
  <si>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</si>
  <si>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</si>
  <si>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</si>
  <si>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</si>
  <si>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</si>
  <si>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</si>
  <si>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</si>
  <si>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</si>
  <si>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</si>
  <si>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</si>
  <si>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</si>
  <si>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</si>
  <si>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</si>
  <si>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</si>
  <si>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</si>
  <si>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</si>
  <si>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</si>
  <si>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</si>
  <si>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</si>
  <si>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</si>
  <si>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</si>
  <si>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</si>
  <si>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</si>
  <si>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</si>
  <si>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</si>
  <si>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</si>
  <si>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</si>
  <si>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</si>
  <si>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</si>
  <si>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</si>
  <si>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</si>
  <si>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</si>
  <si>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</si>
  <si>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</si>
  <si>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</si>
  <si>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</si>
  <si>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</si>
  <si>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</si>
  <si>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</si>
  <si>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</si>
  <si>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</si>
  <si>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</si>
  <si>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</si>
  <si>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</si>
  <si>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</si>
  <si>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</si>
  <si>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</si>
  <si>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</si>
  <si>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</si>
  <si>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</si>
  <si>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</si>
  <si>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</si>
  <si>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</si>
  <si>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</si>
  <si>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</si>
  <si>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</si>
  <si>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</si>
  <si>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</si>
  <si>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</si>
  <si>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</si>
  <si>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</si>
  <si>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</si>
  <si>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</si>
  <si>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</si>
  <si>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</si>
  <si>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</si>
  <si>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</si>
  <si>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</si>
  <si>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</si>
  <si>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</si>
  <si>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</si>
  <si>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</si>
  <si>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</si>
  <si>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</si>
  <si>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</si>
  <si>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</si>
  <si>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</si>
  <si>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</si>
  <si>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</si>
  <si>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</si>
  <si>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</si>
  <si>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</si>
  <si>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</si>
  <si>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</si>
  <si>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</si>
  <si>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</si>
  <si>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</si>
  <si>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</si>
  <si>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</si>
  <si>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</si>
  <si>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</si>
  <si>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</si>
  <si>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</si>
  <si>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</si>
  <si>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</si>
  <si>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</si>
  <si>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</si>
  <si>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</si>
  <si>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</si>
  <si>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</si>
  <si>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</si>
  <si>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</si>
  <si>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</si>
  <si>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</si>
  <si>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</si>
  <si>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</si>
  <si>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</si>
  <si>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</si>
  <si>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</si>
  <si>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</si>
  <si>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</si>
  <si>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</si>
  <si>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</si>
  <si>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</si>
  <si>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</si>
  <si>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</si>
  <si>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</si>
  <si>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</si>
  <si>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</si>
  <si>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</si>
  <si>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</si>
  <si>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</si>
  <si>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</si>
  <si>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</si>
  <si>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</si>
  <si>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</si>
  <si>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</si>
  <si>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</si>
  <si>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</si>
  <si>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</si>
  <si>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</si>
  <si>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</si>
  <si>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</si>
  <si>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</si>
  <si>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</si>
  <si>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</si>
  <si>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</si>
  <si>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</si>
  <si>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</si>
  <si>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</si>
  <si>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</si>
  <si>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</si>
  <si>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</si>
  <si>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</si>
  <si>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</si>
  <si>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</si>
  <si>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</si>
  <si>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</si>
  <si>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</si>
  <si>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</si>
  <si>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</si>
  <si>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</si>
  <si>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</si>
  <si>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</si>
  <si>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</si>
  <si>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</si>
  <si>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</si>
  <si>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</si>
  <si>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</si>
  <si>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</si>
  <si>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</si>
  <si>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</si>
  <si>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</si>
  <si>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</si>
  <si>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</si>
  <si>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</si>
  <si>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</si>
  <si>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</si>
  <si>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</si>
  <si>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</si>
  <si>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</si>
  <si>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</si>
  <si>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</si>
  <si>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</si>
  <si>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</si>
  <si>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</si>
  <si>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</si>
  <si>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</si>
  <si>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</si>
  <si>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</si>
  <si>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</si>
  <si>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</si>
  <si>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</si>
  <si>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</si>
  <si>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</si>
  <si>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</si>
  <si>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</si>
  <si>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</si>
  <si>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</si>
  <si>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</si>
  <si>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</si>
  <si>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</si>
  <si>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</si>
  <si>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</si>
  <si>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</si>
  <si>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</si>
  <si>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</si>
  <si>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</si>
  <si>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</si>
  <si>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</si>
  <si>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</si>
  <si>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</si>
  <si>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</si>
  <si>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</si>
  <si>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</si>
  <si>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</si>
  <si>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</si>
  <si>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</si>
  <si>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</si>
  <si>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</si>
  <si>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</si>
  <si>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</si>
  <si>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</si>
  <si>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</si>
  <si>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</si>
  <si>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</si>
  <si>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</si>
  <si>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</si>
  <si>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</si>
  <si>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</si>
  <si>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</si>
  <si>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</si>
  <si>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</si>
  <si>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</si>
  <si>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</si>
  <si>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</si>
  <si>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</si>
  <si>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</si>
  <si>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</si>
  <si>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</si>
  <si>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</si>
  <si>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</si>
  <si>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</si>
  <si>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</si>
  <si>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</si>
  <si>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</si>
  <si>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</si>
  <si>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</si>
  <si>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</si>
  <si>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</si>
  <si>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</si>
  <si>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</si>
  <si>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</si>
  <si>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</si>
  <si>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</si>
  <si>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</si>
  <si>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</si>
  <si>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</si>
  <si>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</si>
  <si>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</si>
  <si>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</si>
  <si>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</si>
  <si>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</si>
  <si>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</si>
  <si>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</si>
  <si>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</si>
  <si>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</si>
  <si>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</si>
  <si>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</si>
  <si>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</si>
  <si>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</si>
  <si>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</si>
  <si>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</si>
  <si>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</si>
  <si>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</si>
  <si>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</si>
  <si>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</si>
  <si>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</si>
  <si>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</si>
  <si>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</si>
  <si>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</si>
  <si>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</si>
  <si>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</si>
  <si>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</si>
  <si>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</si>
  <si>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</si>
  <si>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</si>
  <si>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</si>
  <si>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</si>
  <si>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</si>
  <si>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</si>
  <si>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</si>
  <si>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</si>
  <si>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</si>
  <si>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</si>
  <si>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</si>
  <si>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</si>
  <si>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</si>
  <si>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</si>
  <si>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</si>
  <si>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</si>
  <si>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</si>
  <si>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</si>
  <si>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</si>
  <si>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</si>
  <si>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</si>
  <si>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</si>
  <si>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</si>
  <si>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</si>
  <si>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</si>
  <si>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</si>
  <si>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</si>
  <si>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</si>
  <si>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</si>
  <si>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</si>
  <si>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</si>
  <si>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</si>
  <si>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</si>
  <si>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</si>
  <si>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</si>
  <si>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</si>
  <si>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</si>
  <si>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</si>
  <si>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</si>
  <si>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</si>
  <si>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</si>
  <si>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</si>
  <si>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</si>
  <si>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</si>
  <si>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</si>
  <si>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</si>
  <si>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</si>
  <si>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</si>
  <si>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</si>
  <si>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</si>
  <si>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</si>
  <si>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</si>
  <si>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</si>
  <si>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</si>
  <si>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</si>
  <si>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</si>
  <si>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</si>
  <si>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</si>
  <si>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</si>
  <si>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</si>
  <si>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</si>
  <si>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</si>
  <si>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</si>
  <si>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</si>
  <si>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</si>
  <si>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</si>
  <si>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</si>
  <si>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</si>
  <si>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</si>
  <si>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</si>
  <si>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</si>
  <si>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</si>
  <si>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</si>
  <si>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</si>
  <si>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</si>
  <si>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</si>
  <si>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</si>
  <si>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</si>
  <si>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</si>
  <si>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</si>
  <si>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</si>
  <si>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</si>
  <si>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</si>
  <si>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</si>
  <si>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</si>
  <si>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</si>
  <si>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</si>
  <si>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</si>
  <si>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</si>
  <si>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</si>
  <si>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</si>
  <si>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</si>
  <si>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</si>
  <si>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</si>
  <si>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</si>
  <si>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</si>
  <si>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</si>
  <si>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</si>
  <si>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</si>
  <si>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</si>
  <si>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</si>
  <si>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</si>
  <si>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</si>
  <si>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</si>
  <si>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</si>
  <si>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</si>
  <si>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</si>
  <si>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</si>
  <si>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</si>
  <si>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</si>
  <si>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</si>
  <si>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</si>
  <si>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</si>
  <si>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</si>
  <si>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</si>
  <si>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</si>
  <si>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</si>
  <si>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</si>
  <si>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</si>
  <si>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</si>
  <si>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</si>
  <si>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</si>
  <si>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</si>
  <si>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</si>
  <si>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</si>
  <si>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</si>
  <si>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</si>
  <si>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</si>
  <si>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</si>
  <si>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</si>
  <si>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</si>
  <si>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</si>
  <si>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</si>
  <si>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</si>
  <si>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</si>
  <si>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</si>
  <si>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</si>
  <si>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</si>
  <si>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</si>
  <si>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</si>
  <si>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</si>
  <si>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</si>
  <si>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</si>
  <si>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</si>
  <si>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</si>
  <si>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</si>
  <si>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</si>
  <si>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</si>
  <si>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</si>
  <si>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</si>
  <si>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</si>
  <si>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</si>
  <si>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</si>
  <si>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</si>
  <si>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</si>
  <si>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</si>
  <si>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</si>
  <si>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</si>
  <si>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</si>
  <si>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</si>
  <si>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</si>
  <si>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</si>
  <si>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</si>
  <si>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</si>
  <si>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</si>
  <si>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</si>
  <si>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</si>
  <si>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</si>
  <si>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</si>
  <si>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</si>
  <si>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</si>
  <si>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</si>
  <si>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</si>
  <si>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</si>
  <si>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</si>
  <si>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</si>
  <si>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</si>
  <si>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</si>
  <si>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</si>
  <si>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</si>
  <si>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</si>
  <si>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</si>
  <si>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</si>
  <si>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</si>
  <si>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</si>
  <si>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</si>
  <si>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</si>
  <si>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</si>
  <si>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</si>
  <si>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</si>
  <si>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</si>
  <si>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</si>
  <si>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</si>
  <si>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</si>
  <si>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</si>
  <si>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</si>
  <si>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</si>
  <si>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</si>
  <si>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</si>
  <si>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</si>
  <si>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</si>
  <si>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</si>
  <si>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</si>
  <si>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</si>
  <si>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</si>
  <si>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</si>
  <si>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</si>
  <si>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</si>
  <si>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</si>
  <si>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</si>
  <si>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</si>
  <si>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</si>
  <si>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</si>
  <si>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</si>
  <si>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</si>
  <si>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</si>
  <si>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</si>
  <si>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</si>
  <si>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</si>
  <si>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</si>
  <si>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</si>
  <si>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</si>
  <si>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</si>
  <si>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</si>
  <si>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</si>
  <si>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</si>
  <si>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</si>
  <si>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</si>
  <si>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</si>
  <si>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</si>
  <si>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</si>
  <si>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</si>
  <si>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</si>
  <si>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</si>
  <si>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</si>
  <si>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</si>
  <si>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</si>
  <si>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</si>
  <si>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</si>
  <si>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</si>
  <si>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</si>
  <si>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</si>
  <si>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</si>
  <si>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</si>
  <si>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</si>
  <si>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</si>
  <si>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</si>
  <si>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</si>
  <si>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</si>
  <si>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</si>
  <si>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</si>
  <si>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</si>
  <si>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</si>
  <si>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</si>
  <si>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</si>
  <si>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</si>
  <si>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</si>
  <si>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</si>
  <si>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</si>
  <si>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</si>
  <si>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</si>
  <si>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</si>
  <si>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</si>
  <si>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</si>
  <si>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</si>
  <si>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</si>
  <si>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</si>
  <si>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</si>
  <si>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</si>
  <si>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</si>
  <si>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</si>
  <si>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</si>
  <si>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</si>
  <si>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</si>
  <si>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</si>
  <si>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</si>
  <si>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</si>
  <si>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</si>
  <si>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</si>
  <si>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</si>
  <si>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</si>
  <si>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</si>
  <si>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</si>
  <si>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</si>
  <si>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</si>
  <si>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</si>
  <si>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</si>
  <si>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</si>
  <si>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</si>
  <si>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</si>
  <si>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</si>
  <si>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</si>
  <si>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</si>
  <si>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</si>
  <si>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</si>
  <si>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</si>
  <si>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</si>
  <si>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</si>
  <si>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</si>
  <si>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</si>
  <si>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</si>
  <si>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</si>
  <si>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</si>
  <si>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</si>
  <si>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</si>
  <si>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</si>
  <si>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</si>
  <si>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</si>
  <si>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</si>
  <si>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</si>
  <si>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</si>
  <si>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</si>
  <si>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</si>
  <si>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</si>
  <si>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</si>
  <si>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</si>
  <si>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</si>
  <si>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</si>
  <si>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</si>
  <si>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</si>
  <si>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</si>
  <si>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</si>
  <si>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</si>
  <si>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</si>
  <si>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</si>
  <si>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</si>
  <si>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</si>
  <si>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</si>
  <si>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</si>
  <si>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</si>
  <si>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</si>
  <si>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</si>
  <si>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</si>
  <si>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</si>
  <si>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</si>
  <si>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</si>
  <si>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</si>
  <si>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</si>
  <si>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</si>
  <si>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</si>
  <si>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</si>
  <si>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</si>
  <si>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</si>
  <si>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</si>
  <si>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</si>
  <si>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</si>
  <si>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</si>
  <si>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</si>
  <si>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</si>
  <si>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</si>
  <si>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</si>
  <si>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</si>
  <si>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</si>
  <si>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</si>
  <si>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</si>
  <si>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</si>
  <si>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</si>
  <si>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</si>
  <si>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</si>
  <si>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</si>
  <si>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</si>
  <si>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</si>
  <si>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</si>
  <si>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</si>
  <si>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</si>
  <si>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</si>
  <si>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</si>
  <si>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</si>
  <si>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</si>
  <si>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</si>
  <si>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</si>
  <si>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</si>
  <si>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</si>
  <si>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</si>
  <si>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</si>
  <si>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</si>
  <si>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</si>
  <si>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</si>
  <si>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</si>
  <si>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</si>
  <si>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</si>
  <si>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</si>
  <si>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</si>
  <si>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</si>
  <si>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</si>
  <si>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</si>
  <si>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</si>
  <si>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</si>
  <si>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</si>
  <si>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</si>
  <si>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</si>
  <si>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</si>
  <si>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</si>
  <si>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</si>
  <si>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</si>
  <si>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</si>
  <si>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</si>
  <si>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</si>
  <si>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</si>
  <si>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</si>
  <si>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</si>
  <si>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</si>
  <si>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</si>
  <si>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</si>
  <si>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</si>
  <si>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</si>
  <si>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</si>
  <si>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</si>
  <si>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</si>
  <si>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</si>
  <si>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</si>
  <si>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</si>
  <si>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</si>
  <si>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</si>
  <si>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</si>
  <si>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</si>
  <si>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</si>
  <si>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</si>
  <si>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</si>
  <si>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</si>
  <si>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</si>
  <si>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</si>
  <si>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</si>
  <si>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</si>
  <si>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</si>
  <si>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</si>
  <si>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</si>
  <si>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</si>
  <si>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</si>
  <si>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</si>
  <si>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</si>
  <si>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</si>
  <si>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</si>
  <si>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</si>
  <si>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</si>
  <si>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</si>
  <si>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</si>
  <si>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</si>
  <si>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</si>
  <si>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</si>
  <si>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</si>
  <si>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</si>
  <si>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</si>
  <si>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</si>
  <si>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</si>
  <si>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</si>
  <si>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</si>
  <si>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</si>
  <si>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</si>
  <si>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</si>
  <si>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</si>
  <si>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</si>
  <si>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</si>
  <si>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</si>
  <si>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</si>
  <si>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</si>
  <si>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</si>
  <si>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</si>
  <si>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</si>
  <si>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</si>
  <si>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</si>
  <si>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</si>
  <si>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</si>
  <si>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</si>
  <si>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</si>
  <si>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</si>
  <si>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</si>
  <si>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</si>
  <si>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</si>
  <si>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</si>
  <si>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</si>
  <si>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</si>
  <si>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</si>
  <si>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</si>
  <si>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</si>
  <si>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</si>
  <si>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</si>
  <si>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</si>
  <si>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</si>
  <si>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</si>
  <si>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</si>
  <si>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</si>
  <si>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</si>
  <si>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</si>
  <si>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</si>
  <si>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</si>
  <si>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</si>
  <si>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</si>
  <si>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</si>
  <si>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</si>
  <si>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</si>
  <si>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</si>
  <si>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</si>
  <si>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</si>
  <si>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</si>
  <si>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</si>
  <si>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</si>
  <si>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</si>
  <si>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</si>
  <si>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</si>
  <si>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</si>
  <si>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</si>
  <si>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</si>
  <si>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</si>
  <si>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</si>
  <si>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</si>
  <si>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</si>
  <si>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</si>
  <si>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</si>
  <si>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</si>
  <si>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</si>
  <si>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</si>
  <si>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</si>
  <si>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</si>
  <si>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</si>
  <si>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</si>
  <si>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</si>
  <si>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</si>
  <si>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</si>
  <si>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</si>
  <si>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</si>
  <si>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</si>
  <si>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</si>
  <si>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</si>
  <si>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</si>
  <si>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</si>
  <si>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</si>
  <si>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</si>
  <si>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</si>
  <si>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</si>
  <si>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</si>
  <si>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</si>
  <si>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</si>
  <si>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</si>
  <si>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</si>
  <si>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</si>
  <si>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</si>
  <si>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</si>
  <si>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</si>
  <si>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</si>
  <si>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</si>
  <si>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</si>
  <si>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</si>
  <si>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</si>
  <si>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</si>
  <si>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</si>
  <si>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</si>
  <si>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</si>
  <si>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</si>
  <si>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</si>
  <si>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</si>
  <si>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</si>
  <si>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</si>
  <si>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</si>
  <si>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</si>
  <si>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</si>
  <si>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</si>
  <si>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</si>
  <si>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</si>
  <si>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</si>
  <si>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</si>
  <si>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</si>
  <si>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</si>
  <si>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</si>
  <si>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</si>
  <si>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</si>
  <si>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</si>
  <si>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</si>
  <si>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</si>
  <si>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</si>
  <si>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</si>
  <si>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</si>
  <si>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</si>
  <si>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</si>
  <si>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</si>
  <si>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</si>
  <si>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</si>
  <si>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</si>
  <si>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</si>
  <si>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</si>
  <si>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</si>
  <si>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</si>
  <si>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</si>
  <si>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</si>
  <si>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</si>
  <si>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</si>
  <si>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</si>
  <si>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</si>
  <si>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</si>
  <si>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</si>
  <si>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</si>
  <si>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</si>
  <si>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</si>
  <si>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</si>
  <si>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</si>
  <si>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</si>
  <si>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</si>
  <si>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</si>
  <si>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</si>
  <si>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</si>
  <si>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</si>
  <si>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</si>
  <si>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</si>
  <si>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</si>
  <si>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</si>
  <si>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</si>
  <si>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</si>
  <si>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</si>
  <si>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</si>
  <si>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</si>
  <si>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</si>
  <si>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</si>
  <si>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</si>
  <si>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</si>
  <si>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</si>
  <si>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</si>
  <si>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</si>
  <si>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</si>
  <si>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</si>
  <si>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</si>
  <si>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</si>
  <si>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</si>
  <si>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</si>
  <si>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</si>
  <si>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</si>
  <si>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</si>
  <si>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</si>
  <si>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</si>
  <si>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</si>
  <si>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</si>
  <si>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</si>
  <si>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</si>
  <si>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</si>
  <si>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</si>
  <si>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</si>
  <si>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</si>
  <si>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</si>
  <si>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</si>
  <si>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</si>
  <si>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</si>
  <si>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</si>
  <si>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</si>
  <si>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</si>
  <si>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</si>
  <si>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</si>
  <si>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</si>
  <si>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</si>
  <si>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</si>
  <si>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</si>
  <si>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</si>
  <si>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</si>
  <si>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</si>
  <si>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</si>
  <si>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</si>
  <si>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</si>
  <si>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</si>
  <si>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</si>
  <si>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</si>
  <si>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</si>
  <si>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</si>
  <si>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</si>
  <si>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</si>
  <si>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</si>
  <si>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</si>
  <si>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</si>
  <si>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</si>
  <si>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</si>
  <si>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</si>
  <si>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</si>
  <si>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</si>
  <si>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</si>
  <si>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</si>
  <si>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</si>
  <si>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</si>
  <si>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</si>
  <si>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</si>
  <si>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</si>
  <si>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</si>
  <si>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</si>
  <si>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</si>
  <si>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</si>
  <si>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</si>
  <si>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</si>
  <si>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</si>
  <si>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</si>
  <si>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</si>
  <si>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</si>
  <si>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</si>
  <si>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</si>
  <si>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</si>
  <si>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</si>
  <si>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</si>
  <si>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</si>
  <si>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</si>
  <si>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</si>
  <si>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</si>
  <si>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</si>
  <si>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</si>
  <si>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</si>
  <si>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</si>
  <si>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</si>
  <si>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</si>
  <si>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</si>
  <si>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</si>
  <si>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</si>
  <si>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</si>
  <si>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</si>
  <si>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</si>
  <si>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</si>
  <si>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</si>
  <si>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</si>
  <si>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</si>
  <si>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</si>
  <si>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</si>
  <si>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</si>
  <si>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</si>
  <si>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</si>
  <si>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</si>
  <si>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</si>
  <si>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</si>
  <si>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</si>
  <si>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</si>
  <si>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</si>
  <si>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</si>
  <si>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</si>
  <si>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</si>
  <si>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</si>
  <si>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</si>
  <si>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</si>
  <si>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</si>
  <si>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</si>
  <si>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</si>
  <si>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</si>
  <si>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</si>
  <si>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</si>
  <si>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</si>
  <si>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</si>
  <si>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</si>
  <si>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</si>
  <si>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</si>
  <si>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</si>
  <si>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</si>
  <si>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</si>
  <si>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</si>
  <si>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</si>
  <si>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</si>
  <si>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</si>
  <si>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</si>
  <si>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</si>
  <si>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</si>
  <si>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</si>
  <si>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</si>
  <si>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</si>
  <si>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</si>
  <si>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</si>
  <si>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</si>
  <si>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</si>
  <si>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</si>
  <si>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</si>
  <si>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</si>
  <si>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</si>
  <si>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</si>
  <si>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</si>
  <si>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</si>
  <si>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</si>
  <si>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</si>
  <si>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</si>
  <si>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</si>
  <si>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</si>
  <si>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</si>
  <si>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</si>
  <si>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</si>
  <si>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</si>
  <si>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</si>
  <si>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</si>
  <si>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</si>
  <si>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</si>
  <si>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</si>
  <si>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</si>
  <si>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</si>
  <si>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</si>
  <si>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</si>
  <si>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</si>
  <si>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</si>
  <si>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</si>
  <si>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</si>
  <si>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</si>
  <si>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</si>
  <si>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</si>
  <si>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</si>
  <si>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</si>
  <si>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</si>
  <si>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</si>
  <si>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</si>
  <si>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</si>
  <si>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</si>
  <si>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</si>
  <si>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</si>
  <si>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</si>
  <si>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</si>
  <si>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</si>
  <si>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</si>
  <si>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</si>
  <si>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</si>
  <si>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</si>
  <si>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</si>
  <si>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</si>
  <si>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</si>
  <si>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</si>
  <si>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</si>
  <si>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</si>
  <si>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</si>
  <si>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</si>
  <si>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</si>
  <si>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</si>
  <si>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</si>
  <si>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</si>
  <si>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</si>
  <si>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</si>
  <si>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</si>
  <si>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</si>
  <si>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</si>
  <si>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</si>
  <si>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</si>
  <si>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</si>
  <si>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</si>
  <si>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</si>
  <si>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</si>
  <si>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</si>
  <si>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</si>
  <si>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</si>
  <si>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</si>
  <si>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</si>
  <si>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</si>
  <si>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</si>
  <si>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</si>
  <si>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</si>
  <si>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</si>
  <si>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</si>
  <si>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</si>
  <si>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</si>
  <si>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</si>
  <si>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</si>
  <si>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</si>
  <si>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</si>
  <si>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</si>
  <si>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</si>
  <si>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</si>
  <si>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</si>
  <si>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</si>
  <si>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</si>
  <si>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</si>
  <si>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</si>
  <si>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</si>
  <si>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</si>
  <si>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</si>
  <si>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</si>
  <si>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</si>
  <si>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</si>
  <si>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</si>
  <si>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</si>
  <si>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</si>
  <si>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</si>
  <si>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</si>
  <si>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</si>
  <si>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</si>
  <si>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</si>
  <si>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</si>
  <si>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</si>
  <si>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</si>
  <si>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</si>
  <si>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</si>
  <si>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</si>
  <si>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</si>
  <si>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</si>
  <si>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</si>
  <si>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</si>
  <si>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</si>
  <si>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</si>
  <si>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</si>
  <si>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</si>
  <si>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</si>
  <si>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</si>
  <si>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</si>
  <si>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</si>
  <si>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</si>
  <si>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</si>
  <si>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</si>
  <si>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</si>
  <si>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</si>
  <si>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</si>
  <si>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</si>
  <si>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</si>
  <si>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</si>
  <si>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</si>
  <si>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</si>
  <si>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</si>
  <si>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</si>
  <si>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</si>
  <si>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</si>
  <si>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</si>
  <si>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</si>
  <si>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</si>
  <si>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</si>
  <si>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</si>
  <si>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</si>
  <si>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</si>
  <si>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</si>
  <si>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</si>
  <si>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</si>
  <si>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</si>
  <si>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</si>
  <si>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</si>
  <si>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</si>
  <si>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</si>
  <si>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</si>
  <si>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</si>
  <si>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</si>
  <si>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</si>
  <si>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</si>
  <si>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</si>
  <si>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</si>
  <si>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</si>
  <si>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</si>
  <si>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</si>
  <si>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</si>
  <si>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</si>
  <si>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</si>
  <si>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</si>
  <si>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</si>
  <si>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</si>
  <si>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</si>
  <si>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</si>
  <si>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</si>
  <si>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</si>
  <si>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</si>
  <si>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</si>
  <si>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</si>
  <si>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</si>
  <si>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</si>
  <si>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</si>
  <si>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</si>
  <si>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</si>
  <si>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</si>
  <si>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</si>
  <si>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</si>
  <si>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</si>
  <si>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</si>
  <si>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</si>
  <si>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</si>
  <si>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</si>
  <si>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</si>
  <si>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</si>
  <si>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</si>
  <si>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</si>
  <si>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</si>
  <si>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</si>
  <si>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</si>
  <si>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</si>
  <si>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</si>
  <si>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</si>
  <si>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</si>
  <si>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</si>
  <si>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</si>
  <si>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</si>
  <si>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</si>
  <si>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</si>
  <si>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</si>
  <si>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</si>
  <si>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</si>
  <si>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</si>
  <si>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</si>
  <si>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</si>
  <si>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</si>
  <si>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</si>
  <si>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</si>
  <si>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</si>
  <si>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</si>
  <si>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</si>
  <si>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</si>
  <si>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</si>
  <si>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</si>
  <si>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</si>
  <si>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</si>
  <si>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</si>
  <si>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</si>
  <si>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</si>
  <si>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</si>
  <si>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</si>
  <si>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</si>
  <si>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</si>
  <si>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</si>
  <si>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</si>
  <si>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</si>
  <si>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</si>
  <si>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</si>
  <si>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</si>
  <si>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</si>
  <si>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</si>
  <si>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</si>
  <si>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</si>
  <si>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</si>
  <si>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</si>
  <si>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</si>
  <si>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</si>
  <si>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</si>
  <si>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</si>
  <si>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</si>
  <si>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</si>
  <si>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</si>
  <si>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</si>
  <si>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</si>
  <si>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</si>
  <si>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</si>
  <si>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</si>
  <si>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</si>
  <si>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</si>
  <si>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</si>
  <si>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</si>
  <si>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</si>
  <si>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</si>
  <si>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</si>
  <si>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</si>
  <si>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</si>
  <si>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</si>
  <si>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</si>
  <si>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</si>
  <si>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</si>
  <si>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</si>
  <si>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</si>
  <si>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</si>
  <si>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</si>
  <si>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</si>
  <si>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</si>
  <si>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</si>
  <si>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</si>
  <si>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</si>
  <si>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</si>
  <si>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</si>
  <si>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</si>
  <si>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</si>
  <si>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</si>
  <si>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</si>
  <si>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</si>
  <si>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</si>
  <si>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</si>
  <si>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</si>
  <si>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</si>
  <si>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</si>
  <si>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</si>
  <si>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</si>
  <si>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</si>
  <si>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</si>
  <si>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</si>
  <si>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</si>
  <si>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</si>
  <si>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</si>
  <si>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</si>
  <si>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</si>
  <si>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</si>
  <si>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</si>
  <si>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</si>
  <si>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</si>
  <si>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</si>
  <si>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</si>
  <si>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</si>
  <si>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</si>
  <si>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</si>
  <si>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</si>
  <si>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</si>
  <si>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</si>
  <si>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</si>
  <si>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</si>
  <si>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</si>
  <si>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</si>
  <si>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</si>
  <si>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</si>
  <si>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</si>
  <si>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</si>
  <si>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</si>
  <si>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</si>
  <si>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</si>
  <si>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</si>
  <si>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</si>
  <si>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</si>
  <si>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</si>
  <si>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</si>
  <si>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</si>
  <si>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</si>
  <si>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</si>
  <si>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</si>
  <si>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</si>
  <si>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</si>
  <si>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</si>
  <si>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</si>
  <si>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</si>
  <si>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</si>
  <si>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</si>
  <si>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</si>
  <si>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</si>
  <si>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</si>
  <si>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</si>
  <si>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</si>
  <si>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</si>
  <si>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</si>
  <si>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</si>
  <si>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</si>
  <si>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</si>
  <si>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</si>
  <si>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</si>
  <si>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</si>
  <si>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</si>
  <si>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</si>
  <si>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</si>
  <si>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</si>
  <si>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</si>
  <si>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</si>
  <si>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</si>
  <si>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</si>
  <si>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</si>
  <si>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</si>
  <si>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</si>
  <si>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</si>
  <si>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</si>
  <si>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</si>
  <si>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</si>
  <si>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</si>
  <si>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</si>
  <si>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</si>
  <si>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</si>
  <si>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</si>
  <si>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</si>
  <si>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</si>
  <si>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</si>
  <si>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</si>
  <si>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</si>
  <si>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</si>
  <si>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</si>
  <si>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</si>
  <si>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</si>
  <si>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</si>
  <si>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</si>
  <si>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</si>
  <si>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</si>
  <si>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</si>
  <si>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</si>
  <si>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</si>
  <si>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</si>
  <si>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</si>
  <si>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</si>
  <si>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</si>
  <si>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</si>
  <si>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</si>
  <si>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</si>
  <si>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</si>
  <si>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</si>
  <si>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</si>
  <si>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</si>
  <si>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</si>
  <si>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</si>
  <si>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</si>
  <si>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</si>
  <si>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</si>
  <si>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</si>
  <si>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</si>
  <si>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</si>
  <si>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</si>
  <si>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</si>
  <si>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</si>
  <si>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</si>
  <si>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</si>
  <si>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</si>
  <si>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</si>
  <si>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</si>
  <si>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</si>
  <si>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</si>
  <si>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</si>
  <si>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</si>
  <si>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</si>
  <si>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</si>
  <si>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</si>
  <si>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</si>
  <si>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</si>
  <si>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</si>
  <si>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</si>
  <si>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</si>
  <si>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</si>
  <si>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</si>
  <si>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</si>
  <si>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</si>
  <si>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</si>
  <si>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</si>
  <si>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</si>
  <si>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</si>
  <si>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</si>
  <si>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</si>
  <si>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</si>
  <si>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</si>
  <si>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</si>
  <si>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</si>
  <si>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</si>
  <si>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</si>
  <si>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</si>
  <si>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</si>
  <si>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</si>
  <si>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</si>
  <si>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</si>
  <si>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</si>
  <si>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</si>
  <si>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</si>
  <si>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</si>
  <si>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</si>
  <si>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</si>
  <si>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</si>
  <si>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</si>
  <si>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</si>
  <si>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</si>
  <si>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</si>
  <si>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</si>
  <si>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</si>
  <si>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</si>
  <si>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</si>
  <si>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</si>
  <si>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</si>
  <si>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</si>
  <si>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</si>
  <si>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</si>
  <si>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</si>
  <si>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</si>
  <si>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</si>
  <si>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</si>
  <si>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</si>
  <si>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</si>
  <si>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</si>
  <si>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</si>
  <si>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</si>
  <si>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</si>
  <si>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</si>
  <si>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</si>
  <si>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</si>
  <si>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</si>
  <si>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</si>
  <si>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</si>
  <si>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</si>
  <si>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</si>
  <si>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</si>
  <si>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</si>
  <si>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</si>
  <si>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</si>
  <si>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</si>
  <si>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</si>
  <si>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</si>
  <si>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</si>
  <si>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</si>
  <si>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</si>
  <si>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</si>
  <si>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</si>
  <si>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</si>
  <si>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</si>
  <si>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</si>
  <si>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</si>
  <si>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</si>
  <si>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</si>
  <si>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</si>
  <si>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</si>
  <si>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</si>
  <si>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</si>
  <si>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</si>
  <si>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</si>
  <si>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</si>
  <si>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</si>
  <si>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</si>
  <si>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</si>
  <si>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</si>
  <si>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</si>
  <si>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</si>
  <si>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</si>
  <si>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</si>
  <si>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</si>
  <si>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</si>
  <si>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</si>
  <si>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</si>
  <si>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</si>
  <si>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</si>
  <si>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</si>
  <si>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</si>
  <si>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</si>
  <si>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</si>
  <si>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</si>
  <si>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</si>
  <si>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</si>
  <si>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</si>
  <si>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</si>
  <si>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</si>
  <si>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</si>
  <si>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</si>
  <si>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</si>
  <si>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</si>
  <si>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</si>
  <si>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</si>
  <si>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</si>
  <si>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</si>
  <si>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</si>
  <si>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</si>
  <si>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</si>
  <si>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</si>
  <si>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</si>
  <si>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</si>
  <si>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</si>
  <si>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</si>
  <si>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</si>
  <si>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</si>
  <si>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</si>
  <si>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</si>
  <si>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</si>
  <si>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</si>
  <si>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</si>
  <si>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</si>
  <si>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</si>
  <si>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</si>
  <si>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</si>
  <si>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</si>
  <si>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</si>
  <si>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</si>
  <si>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</si>
  <si>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</si>
  <si>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</si>
  <si>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</si>
  <si>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</si>
  <si>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</si>
  <si>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</si>
  <si>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</si>
  <si>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</si>
  <si>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</si>
  <si>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</si>
  <si>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</si>
  <si>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</si>
  <si>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</si>
  <si>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</si>
  <si>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</si>
  <si>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</si>
  <si>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</si>
  <si>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</si>
  <si>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</si>
  <si>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</si>
  <si>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</si>
  <si>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</si>
  <si>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</si>
  <si>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</si>
  <si>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</si>
  <si>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</si>
  <si>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</si>
  <si>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</si>
  <si>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</si>
  <si>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</si>
  <si>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</si>
  <si>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</si>
  <si>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</si>
  <si>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</si>
  <si>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</si>
  <si>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</si>
  <si>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</si>
  <si>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</si>
  <si>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</si>
  <si>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</si>
  <si>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</si>
  <si>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</si>
  <si>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</si>
  <si>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</si>
  <si>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</si>
  <si>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</si>
  <si>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</si>
  <si>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</si>
  <si>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</si>
  <si>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</si>
  <si>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</si>
  <si>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</si>
  <si>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</si>
  <si>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</si>
  <si>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</si>
  <si>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</si>
  <si>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</si>
  <si>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</si>
  <si>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</si>
  <si>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</si>
  <si>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</si>
  <si>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</si>
  <si>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</si>
  <si>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</si>
  <si>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</si>
  <si>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</si>
  <si>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</si>
  <si>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</si>
  <si>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</si>
  <si>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</si>
  <si>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</si>
  <si>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</si>
  <si>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</si>
  <si>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</si>
  <si>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</si>
  <si>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</si>
  <si>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</si>
  <si>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</si>
  <si>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</si>
  <si>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</si>
  <si>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</si>
  <si>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</si>
  <si>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</si>
  <si>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</si>
  <si>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</si>
  <si>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</si>
  <si>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</si>
  <si>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</si>
  <si>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</si>
  <si>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</si>
  <si>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</si>
  <si>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</si>
  <si>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</si>
  <si>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</si>
  <si>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</si>
  <si>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</si>
  <si>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</si>
  <si>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</si>
  <si>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</si>
  <si>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</si>
  <si>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</si>
  <si>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</si>
  <si>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</si>
  <si>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</si>
  <si>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</si>
  <si>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</si>
  <si>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</si>
  <si>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</si>
  <si>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</si>
  <si>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</si>
  <si>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</si>
  <si>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</si>
  <si>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</si>
  <si>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</si>
  <si>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</si>
  <si>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</si>
  <si>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</si>
  <si>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</si>
  <si>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</si>
  <si>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</si>
  <si>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</si>
  <si>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</si>
  <si>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</si>
  <si>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</si>
  <si>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</si>
  <si>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</si>
  <si>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</si>
  <si>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</si>
  <si>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</si>
  <si>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</si>
  <si>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</si>
  <si>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</si>
  <si>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</si>
  <si>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</si>
  <si>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</si>
  <si>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</si>
  <si>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</si>
  <si>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</si>
  <si>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</si>
  <si>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</si>
  <si>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</si>
  <si>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</si>
  <si>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</si>
  <si>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</si>
  <si>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</si>
  <si>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</si>
  <si>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</si>
  <si>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</si>
  <si>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</si>
  <si>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</si>
  <si>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</si>
  <si>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</si>
  <si>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</si>
  <si>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</si>
  <si>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</si>
  <si>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</si>
  <si>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</si>
  <si>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</si>
  <si>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</si>
  <si>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</si>
  <si>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</si>
  <si>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</si>
  <si>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</si>
  <si>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</si>
  <si>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</si>
  <si>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</si>
  <si>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</si>
  <si>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</si>
  <si>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</si>
  <si>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</si>
  <si>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</si>
  <si>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</si>
  <si>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</si>
  <si>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</si>
  <si>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</si>
  <si>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</si>
  <si>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</si>
  <si>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</si>
  <si>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</si>
  <si>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</si>
  <si>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</si>
  <si>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</si>
  <si>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</si>
  <si>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</si>
  <si>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</si>
  <si>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</si>
  <si>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</si>
  <si>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</si>
  <si>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</si>
  <si>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</si>
  <si>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</si>
  <si>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</si>
  <si>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</si>
  <si>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</si>
  <si>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</si>
  <si>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</si>
  <si>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</si>
  <si>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</si>
  <si>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</si>
  <si>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</si>
  <si>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</si>
  <si>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</si>
  <si>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</si>
  <si>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</si>
  <si>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</si>
  <si>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</si>
  <si>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</si>
  <si>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</si>
  <si>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</si>
  <si>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</si>
  <si>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</si>
  <si>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</si>
  <si>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</si>
  <si>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</si>
  <si>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</si>
  <si>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</si>
  <si>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</si>
  <si>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</si>
  <si>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</si>
  <si>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</si>
  <si>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</si>
  <si>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</si>
  <si>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</si>
  <si>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</si>
  <si>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</si>
  <si>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</si>
  <si>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</si>
  <si>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</si>
  <si>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</si>
  <si>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</si>
  <si>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</si>
  <si>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</si>
  <si>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</si>
  <si>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</si>
  <si>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</si>
  <si>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</si>
  <si>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</si>
  <si>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</si>
  <si>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</si>
  <si>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</si>
  <si>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</si>
  <si>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</si>
  <si>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</si>
  <si>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</si>
  <si>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</si>
  <si>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</si>
  <si>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</si>
  <si>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</si>
  <si>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</si>
  <si>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</si>
  <si>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</si>
  <si>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</si>
  <si>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</si>
  <si>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</si>
  <si>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</si>
  <si>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</si>
  <si>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</si>
  <si>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</si>
  <si>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</si>
  <si>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</si>
  <si>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</si>
  <si>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</si>
  <si>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</si>
  <si>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</si>
  <si>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</si>
  <si>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</si>
  <si>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</si>
  <si>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</si>
  <si>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</si>
  <si>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</si>
  <si>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</si>
  <si>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</si>
  <si>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</si>
  <si>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</si>
  <si>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</si>
  <si>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</si>
  <si>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</si>
  <si>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</si>
  <si>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</si>
  <si>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</si>
  <si>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</si>
  <si>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</si>
  <si>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</si>
  <si>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</si>
  <si>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</si>
  <si>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</si>
  <si>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</si>
  <si>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</si>
  <si>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</si>
  <si>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</si>
  <si>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</si>
  <si>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</si>
  <si>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</si>
  <si>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</si>
  <si>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</si>
  <si>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</si>
  <si>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</si>
  <si>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</si>
  <si>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</si>
  <si>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</si>
  <si>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</si>
  <si>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</si>
  <si>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</si>
  <si>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</si>
  <si>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</si>
  <si>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</si>
  <si>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</si>
  <si>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</si>
  <si>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</si>
  <si>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</si>
  <si>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</si>
  <si>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</si>
  <si>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</si>
  <si>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</si>
  <si>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</si>
  <si>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</si>
  <si>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</si>
  <si>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</si>
  <si>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</si>
  <si>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</si>
  <si>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</si>
  <si>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</si>
  <si>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</si>
  <si>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</si>
  <si>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</si>
  <si>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</si>
  <si>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</si>
  <si>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</si>
  <si>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</si>
  <si>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</si>
  <si>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</si>
  <si>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</si>
  <si>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</si>
  <si>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</si>
  <si>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</si>
  <si>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</si>
  <si>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</si>
  <si>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</si>
  <si>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</si>
  <si>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</si>
  <si>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</si>
  <si>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</si>
  <si>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</si>
  <si>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</si>
  <si>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</si>
  <si>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</si>
  <si>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</si>
  <si>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</si>
  <si>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</si>
  <si>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</si>
  <si>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</si>
  <si>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</si>
  <si>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</si>
  <si>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</si>
  <si>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</si>
  <si>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</si>
  <si>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</si>
  <si>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</si>
  <si>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</si>
  <si>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</si>
  <si>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</si>
  <si>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</si>
  <si>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</si>
  <si>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</si>
  <si>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</si>
  <si>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</si>
  <si>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</si>
  <si>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</si>
  <si>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</si>
  <si>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</si>
  <si>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</si>
  <si>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</si>
  <si>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</si>
  <si>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</si>
  <si>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</si>
  <si>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</si>
  <si>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</si>
  <si>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</si>
  <si>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</si>
  <si>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</si>
  <si>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</si>
  <si>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</si>
  <si>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</si>
  <si>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</si>
  <si>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</si>
  <si>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</si>
  <si>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</si>
  <si>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</si>
  <si>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</si>
  <si>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</si>
  <si>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</si>
  <si>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</si>
  <si>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</si>
  <si>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</si>
  <si>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</si>
  <si>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</si>
  <si>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</si>
  <si>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</si>
  <si>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</si>
  <si>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</si>
  <si>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</si>
  <si>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</si>
  <si>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</si>
  <si>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</si>
  <si>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</si>
  <si>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</si>
  <si>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</si>
  <si>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</si>
  <si>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</si>
  <si>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</si>
  <si>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</si>
  <si>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</si>
  <si>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</si>
  <si>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</si>
  <si>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</si>
  <si>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</si>
  <si>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</si>
  <si>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</si>
  <si>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</si>
  <si>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</si>
  <si>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</si>
  <si>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</si>
  <si>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</si>
  <si>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</si>
  <si>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</si>
  <si>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</si>
  <si>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</si>
  <si>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</si>
  <si>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</si>
  <si>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</si>
  <si>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</si>
  <si>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</si>
  <si>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</si>
  <si>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</si>
  <si>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</si>
  <si>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</si>
  <si>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</si>
  <si>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</si>
  <si>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</si>
  <si>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</si>
  <si>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</si>
  <si>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</si>
  <si>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</si>
  <si>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</si>
  <si>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</si>
  <si>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</si>
  <si>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</si>
  <si>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</si>
  <si>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</si>
  <si>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</si>
  <si>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</si>
  <si>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</si>
  <si>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</si>
  <si>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</si>
  <si>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</si>
  <si>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</si>
  <si>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</si>
  <si>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</si>
  <si>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</si>
  <si>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</si>
  <si>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</si>
  <si>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</si>
  <si>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</si>
  <si>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</si>
  <si>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</si>
  <si>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</si>
  <si>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</si>
  <si>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</si>
  <si>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</si>
  <si>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</si>
  <si>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</si>
  <si>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</si>
  <si>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</si>
  <si>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</si>
  <si>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</si>
  <si>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</si>
  <si>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</si>
  <si>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</si>
  <si>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</si>
  <si>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</si>
  <si>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</si>
  <si>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</si>
  <si>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</si>
  <si>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</si>
  <si>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</si>
  <si>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</si>
  <si>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</si>
  <si>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</si>
  <si>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</si>
  <si>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</si>
  <si>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</si>
  <si>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</si>
  <si>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</si>
  <si>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</si>
  <si>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</si>
  <si>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</si>
  <si>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</si>
  <si>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</si>
  <si>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</si>
  <si>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</si>
  <si>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</si>
  <si>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</si>
  <si>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</si>
  <si>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</si>
  <si>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</si>
  <si>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</si>
  <si>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</si>
  <si>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</si>
  <si>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</si>
  <si>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</si>
  <si>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</si>
  <si>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</si>
  <si>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</si>
  <si>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</si>
  <si>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</si>
  <si>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</si>
  <si>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</si>
  <si>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</si>
  <si>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</si>
  <si>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</si>
  <si>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</si>
  <si>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</si>
  <si>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</si>
  <si>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</si>
  <si>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</si>
  <si>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</si>
  <si>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</si>
  <si>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</si>
  <si>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</si>
  <si>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</si>
  <si>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</si>
  <si>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</si>
  <si>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</si>
  <si>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</si>
  <si>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</si>
  <si>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</si>
  <si>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</si>
  <si>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</si>
  <si>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</si>
  <si>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</si>
  <si>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</si>
  <si>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</si>
  <si>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</si>
  <si>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</si>
  <si>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</si>
  <si>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</si>
  <si>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</si>
  <si>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</si>
  <si>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</si>
  <si>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</si>
  <si>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</si>
  <si>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</si>
  <si>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</si>
  <si>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</si>
  <si>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</si>
  <si>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</si>
  <si>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</si>
  <si>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</si>
  <si>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</si>
  <si>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</si>
  <si>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</si>
  <si>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</si>
  <si>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</si>
  <si>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</si>
  <si>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</si>
  <si>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</si>
  <si>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</si>
  <si>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</si>
  <si>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</si>
  <si>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</si>
  <si>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</si>
  <si>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</si>
  <si>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</si>
  <si>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</si>
  <si>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</si>
  <si>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</si>
  <si>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</si>
  <si>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</si>
  <si>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</si>
  <si>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</si>
  <si>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</si>
  <si>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</si>
  <si>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</si>
  <si>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</si>
  <si>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</si>
  <si>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</si>
  <si>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</si>
  <si>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</si>
  <si>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</si>
  <si>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</si>
  <si>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</si>
  <si>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</si>
  <si>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</si>
  <si>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</si>
  <si>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</si>
  <si>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</si>
  <si>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</si>
  <si>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</si>
  <si>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</si>
  <si>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</si>
  <si>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</si>
  <si>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</si>
  <si>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</si>
  <si>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</si>
  <si>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</si>
  <si>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</si>
  <si>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</si>
  <si>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</si>
  <si>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</si>
  <si>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</si>
  <si>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</si>
  <si>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</si>
  <si>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</si>
  <si>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</si>
  <si>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</si>
  <si>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</si>
  <si>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</si>
  <si>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</si>
  <si>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</si>
  <si>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</si>
  <si>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</si>
  <si>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</si>
  <si>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</si>
  <si>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</si>
  <si>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</si>
  <si>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</si>
  <si>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</si>
  <si>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</si>
  <si>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</si>
  <si>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</si>
  <si>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</si>
  <si>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</si>
  <si>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</si>
  <si>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</si>
  <si>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</si>
  <si>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</si>
  <si>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</si>
  <si>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</si>
  <si>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</si>
  <si>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</si>
  <si>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</si>
  <si>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</si>
  <si>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</si>
  <si>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</si>
  <si>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</si>
  <si>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</si>
  <si>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</si>
  <si>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</si>
  <si>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</si>
  <si>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</si>
  <si>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</si>
  <si>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</si>
  <si>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</si>
  <si>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</si>
  <si>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</si>
  <si>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</si>
  <si>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</si>
  <si>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</si>
  <si>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</si>
  <si>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</si>
  <si>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</si>
  <si>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</si>
  <si>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</si>
  <si>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</si>
  <si>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</si>
  <si>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</si>
  <si>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</si>
  <si>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</si>
  <si>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</si>
  <si>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</si>
  <si>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</si>
  <si>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</si>
  <si>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</si>
  <si>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</si>
  <si>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</si>
  <si>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</si>
  <si>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</si>
  <si>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</si>
  <si>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</si>
  <si>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</si>
  <si>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</si>
  <si>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</si>
  <si>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</si>
  <si>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</si>
  <si>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</si>
  <si>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</si>
  <si>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</si>
  <si>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</si>
  <si>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</si>
  <si>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</si>
  <si>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</si>
  <si>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</si>
  <si>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</si>
  <si>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</si>
  <si>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</si>
  <si>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</si>
  <si>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</si>
  <si>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</si>
  <si>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</si>
  <si>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</si>
  <si>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</si>
  <si>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</si>
  <si>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</si>
  <si>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</si>
  <si>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</si>
  <si>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</si>
  <si>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</si>
  <si>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</si>
  <si>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</si>
  <si>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</si>
  <si>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</si>
  <si>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</si>
  <si>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</si>
  <si>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</si>
  <si>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</si>
  <si>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</si>
  <si>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</si>
  <si>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</si>
  <si>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</si>
  <si>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</si>
  <si>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</si>
  <si>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</si>
  <si>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</si>
  <si>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</si>
  <si>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</si>
  <si>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</si>
  <si>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</si>
  <si>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</si>
  <si>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</si>
  <si>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</si>
  <si>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</si>
  <si>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</si>
  <si>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</si>
  <si>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</si>
  <si>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</si>
  <si>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</si>
  <si>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</si>
  <si>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</si>
  <si>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</si>
  <si>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</si>
  <si>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</si>
  <si>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</si>
  <si>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</si>
  <si>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</si>
  <si>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</si>
  <si>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</si>
  <si>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</si>
  <si>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</si>
  <si>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</si>
  <si>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</si>
  <si>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</si>
  <si>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</si>
  <si>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</si>
  <si>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</si>
  <si>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</si>
  <si>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</si>
  <si>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</si>
  <si>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</si>
  <si>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</si>
  <si>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</si>
  <si>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</si>
  <si>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</si>
  <si>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</si>
  <si>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</si>
  <si>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</si>
  <si>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</si>
  <si>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</si>
  <si>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</si>
  <si>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</si>
  <si>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</si>
  <si>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</si>
  <si>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</si>
  <si>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</si>
  <si>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</si>
  <si>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</si>
  <si>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</si>
  <si>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</si>
  <si>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</si>
  <si>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</si>
  <si>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</si>
  <si>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</si>
  <si>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</si>
  <si>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</si>
  <si>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</si>
  <si>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</si>
  <si>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</si>
  <si>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</si>
  <si>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</si>
  <si>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</si>
  <si>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</si>
  <si>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</si>
  <si>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</si>
  <si>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</si>
  <si>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</si>
  <si>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</si>
  <si>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</si>
  <si>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</si>
  <si>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</si>
  <si>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</si>
  <si>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</si>
  <si>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</si>
  <si>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</si>
  <si>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</si>
  <si>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</si>
  <si>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</si>
  <si>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</si>
  <si>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</si>
  <si>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</si>
  <si>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</si>
  <si>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</si>
  <si>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</si>
  <si>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</si>
  <si>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</si>
  <si>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</si>
  <si>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</si>
  <si>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</si>
  <si>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</si>
  <si>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</si>
  <si>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</si>
  <si>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</si>
  <si>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</si>
  <si>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</si>
  <si>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</si>
  <si>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</si>
  <si>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</si>
  <si>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</si>
  <si>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</si>
  <si>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</si>
  <si>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</si>
  <si>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</si>
  <si>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</si>
  <si>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</si>
  <si>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</si>
  <si>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</si>
  <si>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</si>
  <si>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</si>
  <si>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</si>
  <si>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</si>
  <si>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</si>
  <si>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</si>
  <si>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</si>
  <si>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</si>
  <si>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</si>
  <si>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</si>
  <si>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</si>
  <si>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</si>
  <si>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</si>
  <si>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</si>
  <si>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</si>
  <si>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</si>
  <si>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</si>
  <si>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</si>
  <si>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</si>
  <si>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</si>
  <si>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</si>
  <si>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</si>
  <si>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</si>
  <si>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</si>
  <si>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</si>
  <si>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</si>
  <si>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</si>
  <si>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</si>
  <si>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</si>
  <si>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</si>
  <si>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</si>
  <si>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</si>
  <si>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</si>
  <si>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</si>
  <si>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</si>
  <si>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</si>
  <si>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</si>
  <si>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</si>
  <si>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</si>
  <si>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</si>
  <si>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</si>
  <si>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</si>
  <si>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</si>
  <si>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</si>
  <si>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</si>
  <si>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</si>
  <si>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</si>
  <si>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</si>
  <si>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</si>
  <si>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</si>
  <si>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</si>
  <si>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</si>
  <si>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</si>
  <si>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</si>
  <si>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</si>
  <si>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</si>
  <si>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</si>
  <si>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</si>
  <si>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</si>
  <si>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</si>
  <si>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</si>
  <si>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</si>
  <si>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</si>
  <si>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</si>
  <si>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</si>
  <si>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</si>
  <si>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</si>
  <si>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</si>
  <si>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</si>
  <si>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</si>
  <si>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</si>
  <si>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</si>
  <si>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</si>
  <si>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</si>
  <si>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</si>
  <si>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</si>
  <si>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</si>
  <si>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</si>
  <si>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</si>
  <si>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</si>
  <si>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</si>
  <si>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</si>
  <si>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</si>
  <si>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</si>
  <si>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</si>
  <si>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</si>
  <si>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</si>
  <si>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</si>
  <si>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</si>
  <si>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</si>
  <si>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</si>
  <si>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</si>
  <si>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</si>
  <si>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</si>
  <si>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</si>
  <si>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</si>
  <si>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</si>
  <si>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</si>
  <si>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</si>
  <si>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</si>
  <si>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</si>
  <si>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</si>
  <si>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</si>
  <si>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</si>
  <si>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</si>
  <si>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</si>
  <si>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</si>
  <si>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</si>
  <si>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</si>
  <si>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</si>
  <si>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</si>
  <si>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</si>
  <si>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</si>
  <si>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</si>
  <si>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</si>
  <si>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</si>
  <si>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</si>
  <si>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</si>
  <si>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</si>
  <si>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</si>
  <si>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</si>
  <si>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</si>
  <si>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</si>
  <si>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</si>
  <si>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</si>
  <si>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</si>
  <si>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</si>
  <si>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</si>
  <si>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</si>
  <si>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</si>
  <si>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</si>
  <si>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</si>
  <si>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</si>
  <si>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</si>
  <si>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</si>
  <si>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</si>
  <si>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</si>
  <si>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</si>
  <si>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</si>
  <si>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</si>
  <si>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</si>
  <si>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</si>
  <si>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</si>
  <si>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</si>
  <si>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</si>
  <si>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</si>
  <si>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</si>
  <si>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</si>
  <si>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</si>
  <si>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</si>
  <si>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</si>
  <si>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</si>
  <si>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</si>
  <si>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</si>
  <si>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</si>
  <si>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</si>
  <si>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</si>
  <si>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</si>
  <si>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</si>
  <si>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</si>
  <si>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</si>
  <si>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</si>
  <si>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</si>
  <si>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</si>
  <si>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</si>
  <si>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</si>
  <si>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</si>
  <si>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</si>
  <si>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</si>
  <si>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</si>
  <si>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</si>
  <si>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</si>
  <si>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</si>
  <si>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</si>
  <si>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</si>
  <si>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</si>
  <si>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</si>
  <si>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</si>
  <si>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</si>
  <si>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</si>
  <si>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</si>
  <si>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</si>
  <si>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</si>
  <si>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</si>
  <si>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</si>
  <si>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</si>
  <si>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</si>
  <si>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</si>
  <si>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</si>
  <si>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</si>
  <si>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</si>
  <si>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</si>
  <si>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</si>
  <si>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</si>
  <si>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</si>
  <si>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</si>
  <si>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</si>
  <si>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</si>
  <si>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</si>
  <si>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</si>
  <si>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</si>
  <si>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</si>
  <si>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</si>
  <si>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</si>
  <si>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</si>
  <si>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</si>
  <si>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</si>
  <si>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</si>
  <si>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</si>
  <si>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</si>
  <si>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</si>
  <si>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</si>
  <si>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</si>
  <si>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</si>
  <si>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</si>
  <si>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</si>
  <si>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</si>
  <si>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</si>
  <si>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</si>
  <si>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</si>
  <si>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</si>
  <si>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</si>
  <si>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</si>
  <si>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</si>
  <si>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</si>
  <si>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</si>
  <si>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</si>
  <si>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</si>
  <si>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</si>
  <si>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</si>
  <si>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</si>
  <si>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</si>
  <si>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</si>
  <si>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</si>
  <si>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</si>
  <si>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</si>
  <si>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</si>
  <si>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</si>
  <si>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</si>
  <si>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</si>
  <si>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</si>
  <si>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</si>
  <si>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</si>
  <si>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</si>
  <si>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</si>
  <si>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</si>
  <si>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</si>
  <si>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</si>
  <si>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</si>
  <si>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</si>
  <si>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</si>
  <si>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</si>
  <si>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</si>
  <si>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</si>
  <si>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</si>
  <si>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</si>
  <si>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</si>
  <si>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</si>
  <si>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</si>
  <si>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</si>
  <si>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</si>
  <si>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</si>
  <si>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</si>
  <si>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</si>
  <si>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</si>
  <si>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</si>
  <si>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</si>
  <si>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</si>
  <si>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</si>
  <si>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</si>
  <si>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</si>
  <si>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</si>
  <si>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</si>
  <si>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</si>
  <si>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</si>
  <si>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</si>
  <si>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</si>
  <si>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</si>
  <si>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</si>
  <si>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</si>
  <si>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</si>
  <si>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</si>
  <si>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</si>
  <si>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</si>
  <si>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</si>
  <si>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</si>
  <si>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</si>
  <si>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</si>
  <si>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</si>
  <si>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</si>
  <si>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</si>
  <si>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</si>
  <si>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</si>
  <si>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</si>
  <si>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</si>
  <si>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</si>
  <si>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</si>
  <si>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</si>
  <si>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</si>
  <si>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</si>
  <si>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</si>
  <si>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</si>
  <si>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</si>
  <si>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</si>
  <si>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</si>
  <si>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</si>
  <si>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</si>
  <si>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</si>
  <si>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</si>
  <si>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</si>
  <si>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</si>
  <si>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</si>
  <si>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</si>
  <si>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</si>
  <si>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</si>
  <si>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</si>
  <si>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</si>
  <si>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</si>
  <si>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</si>
  <si>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</si>
  <si>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</si>
  <si>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</si>
  <si>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</si>
  <si>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</si>
  <si>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</si>
  <si>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</si>
  <si>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</si>
  <si>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</si>
  <si>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</si>
  <si>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</si>
  <si>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</si>
  <si>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</si>
  <si>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</si>
  <si>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</si>
  <si>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</si>
  <si>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</si>
  <si>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</si>
  <si>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</si>
  <si>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</si>
  <si>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</si>
  <si>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</si>
  <si>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</si>
  <si>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</si>
  <si>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</si>
  <si>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</si>
  <si>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</si>
  <si>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</si>
  <si>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</si>
  <si>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</si>
  <si>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</si>
  <si>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</si>
  <si>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</si>
  <si>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</si>
  <si>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</si>
  <si>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</si>
  <si>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</si>
  <si>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</si>
  <si>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</si>
  <si>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</si>
  <si>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</si>
  <si>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</si>
  <si>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</si>
  <si>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</si>
  <si>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</si>
  <si>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</si>
  <si>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</si>
  <si>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</si>
  <si>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</si>
  <si>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</si>
  <si>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</si>
  <si>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</si>
  <si>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</si>
  <si>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</si>
  <si>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</si>
  <si>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</si>
  <si>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</si>
  <si>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</si>
  <si>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</si>
  <si>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</si>
  <si>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</si>
  <si>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</si>
  <si>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</si>
  <si>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</si>
  <si>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</si>
  <si>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</si>
  <si>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</si>
  <si>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</si>
  <si>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</si>
  <si>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</si>
  <si>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</si>
  <si>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</si>
  <si>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</si>
  <si>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</si>
  <si>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</si>
  <si>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</si>
  <si>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</si>
  <si>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</si>
  <si>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</si>
  <si>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</si>
  <si>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</si>
  <si>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</si>
  <si>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</si>
  <si>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</si>
  <si>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</si>
  <si>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</si>
  <si>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</si>
  <si>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</si>
  <si>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</si>
  <si>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</si>
  <si>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</si>
  <si>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</si>
  <si>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</si>
  <si>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</si>
  <si>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</si>
  <si>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</si>
  <si>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</si>
  <si>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</si>
  <si>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</si>
  <si>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</si>
  <si>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</si>
  <si>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</si>
  <si>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</si>
  <si>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</si>
  <si>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</si>
  <si>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</si>
  <si>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</si>
  <si>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</si>
  <si>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</si>
  <si>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</si>
  <si>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</si>
  <si>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</si>
  <si>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</si>
  <si>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</si>
  <si>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</si>
  <si>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</si>
  <si>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</si>
  <si>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</si>
  <si>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</si>
  <si>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</si>
  <si>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</si>
  <si>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</si>
  <si>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</si>
  <si>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</si>
  <si>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</si>
  <si>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</si>
  <si>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</si>
  <si>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</si>
  <si>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</si>
  <si>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</si>
  <si>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</si>
  <si>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</si>
  <si>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</si>
  <si>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</si>
  <si>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</si>
  <si>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</si>
  <si>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</si>
  <si>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</si>
  <si>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</si>
  <si>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</si>
  <si>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</si>
  <si>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</si>
  <si>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</si>
  <si>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</si>
  <si>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</si>
  <si>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</si>
  <si>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</si>
  <si>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</si>
  <si>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</si>
  <si>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</si>
  <si>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</si>
  <si>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</si>
  <si>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</si>
  <si>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</si>
  <si>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</si>
  <si>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</si>
  <si>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</si>
  <si>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</si>
  <si>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</si>
  <si>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</si>
  <si>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</si>
  <si>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</si>
  <si>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</si>
  <si>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</si>
  <si>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</si>
  <si>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</si>
  <si>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</si>
  <si>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</si>
  <si>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</si>
  <si>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</si>
  <si>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</si>
  <si>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</si>
  <si>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</si>
  <si>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</si>
  <si>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</si>
  <si>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</si>
  <si>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</si>
  <si>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</si>
  <si>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</si>
  <si>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</si>
  <si>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</si>
  <si>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</si>
  <si>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</si>
  <si>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</si>
  <si>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</si>
  <si>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</si>
  <si>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</si>
  <si>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</si>
  <si>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</si>
  <si>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</si>
  <si>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</si>
  <si>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</si>
  <si>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</si>
  <si>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</si>
  <si>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</si>
  <si>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</si>
  <si>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</si>
  <si>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</si>
  <si>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</si>
  <si>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</si>
  <si>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</si>
  <si>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</si>
  <si>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</si>
  <si>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</si>
  <si>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</si>
  <si>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</si>
  <si>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</si>
  <si>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</si>
  <si>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</si>
  <si>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</si>
  <si>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</si>
  <si>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</si>
  <si>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</si>
  <si>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</si>
  <si>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</si>
  <si>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</si>
  <si>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</si>
  <si>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</si>
  <si>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</si>
  <si>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</si>
  <si>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</si>
  <si>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</si>
  <si>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</si>
  <si>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</si>
  <si>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</si>
  <si>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</si>
  <si>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</si>
  <si>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</si>
  <si>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</si>
  <si>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</si>
  <si>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</si>
  <si>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</si>
  <si>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</si>
  <si>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</si>
  <si>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</si>
  <si>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</si>
  <si>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</si>
  <si>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</si>
  <si>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</si>
  <si>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</si>
  <si>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</si>
  <si>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</si>
  <si>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</si>
  <si>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</si>
  <si>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</si>
  <si>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</si>
  <si>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</si>
  <si>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</si>
  <si>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</si>
  <si>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</si>
  <si>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</si>
  <si>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</si>
  <si>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</si>
  <si>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</si>
  <si>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</si>
  <si>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</si>
  <si>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</si>
  <si>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</si>
  <si>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</si>
  <si>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</si>
  <si>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</si>
  <si>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</si>
  <si>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</si>
  <si>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</si>
  <si>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</si>
  <si>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</si>
  <si>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</si>
  <si>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</si>
  <si>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</si>
  <si>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</si>
  <si>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</si>
  <si>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</si>
  <si>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</si>
  <si>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</si>
  <si>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</si>
  <si>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</si>
  <si>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</si>
  <si>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</si>
  <si>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</si>
  <si>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</si>
  <si>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</si>
  <si>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</si>
  <si>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</si>
  <si>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</si>
  <si>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</si>
  <si>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</si>
  <si>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</si>
  <si>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</si>
  <si>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</si>
  <si>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</si>
  <si>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</si>
  <si>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</si>
  <si>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</si>
  <si>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</si>
  <si>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</si>
  <si>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</si>
  <si>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</si>
  <si>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</si>
  <si>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</si>
  <si>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</si>
  <si>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</si>
  <si>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</si>
  <si>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</si>
  <si>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</si>
  <si>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</si>
  <si>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</si>
  <si>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</si>
  <si>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</si>
  <si>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</si>
  <si>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</si>
  <si>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</si>
  <si>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</si>
  <si>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</si>
  <si>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</si>
  <si>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</si>
  <si>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</si>
  <si>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</si>
  <si>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</si>
  <si>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</si>
  <si>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</si>
  <si>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</si>
  <si>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</si>
  <si>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</si>
  <si>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</si>
  <si>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</si>
  <si>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</si>
  <si>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</si>
  <si>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</si>
  <si>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</si>
  <si>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</si>
  <si>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</si>
  <si>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</si>
  <si>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</si>
  <si>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</si>
  <si>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</si>
  <si>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</si>
  <si>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</si>
  <si>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</si>
  <si>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</si>
  <si>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</si>
  <si>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</si>
  <si>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</si>
  <si>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</si>
  <si>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</si>
  <si>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</si>
  <si>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</si>
  <si>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</si>
  <si>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</si>
  <si>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</si>
  <si>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</si>
  <si>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</si>
  <si>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</si>
  <si>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</si>
  <si>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</si>
  <si>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</si>
  <si>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</si>
  <si>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</si>
  <si>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</si>
  <si>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</si>
  <si>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</si>
  <si>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</si>
  <si>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</si>
  <si>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</si>
  <si>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</si>
  <si>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</si>
  <si>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</si>
  <si>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</si>
  <si>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</si>
  <si>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</si>
  <si>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</si>
  <si>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</si>
  <si>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</si>
  <si>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</si>
  <si>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</si>
  <si>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</si>
  <si>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</si>
  <si>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</si>
  <si>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</si>
  <si>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</si>
  <si>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</si>
  <si>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</si>
  <si>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</si>
  <si>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</si>
  <si>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</si>
  <si>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</si>
  <si>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</si>
  <si>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</si>
  <si>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</si>
  <si>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</si>
  <si>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</si>
  <si>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</si>
  <si>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</si>
  <si>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</si>
  <si>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</si>
  <si>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</si>
  <si>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</si>
  <si>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</si>
  <si>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</si>
  <si>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</si>
  <si>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</si>
  <si>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</si>
  <si>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</si>
  <si>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</si>
  <si>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</si>
  <si>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</si>
  <si>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</si>
  <si>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</si>
  <si>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</si>
  <si>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</si>
  <si>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</si>
  <si>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</si>
  <si>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</si>
  <si>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</si>
  <si>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</si>
  <si>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</si>
  <si>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</si>
  <si>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</si>
  <si>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</si>
  <si>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</si>
  <si>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</si>
  <si>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</si>
  <si>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</si>
  <si>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</si>
  <si>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</si>
  <si>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</si>
  <si>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</si>
  <si>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</si>
  <si>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</si>
  <si>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</si>
  <si>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</si>
  <si>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</si>
  <si>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</si>
  <si>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</si>
  <si>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</si>
  <si>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</si>
  <si>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</si>
  <si>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</si>
  <si>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</si>
  <si>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</si>
  <si>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</si>
  <si>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</si>
  <si>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</si>
  <si>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</si>
  <si>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</si>
  <si>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</si>
  <si>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</si>
  <si>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</si>
  <si>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</si>
  <si>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</si>
  <si>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</si>
  <si>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</si>
  <si>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</si>
  <si>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</si>
  <si>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</si>
  <si>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</si>
  <si>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</si>
  <si>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</si>
  <si>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</si>
  <si>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</si>
  <si>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</si>
  <si>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</si>
  <si>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</si>
  <si>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</si>
  <si>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</si>
  <si>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</si>
  <si>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</si>
  <si>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</si>
  <si>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</si>
  <si>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</si>
  <si>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</si>
  <si>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</si>
  <si>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</si>
  <si>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</si>
  <si>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</si>
  <si>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</si>
  <si>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</si>
  <si>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</si>
  <si>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</si>
  <si>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</si>
  <si>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</si>
  <si>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</si>
  <si>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</si>
  <si>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</si>
  <si>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</si>
  <si>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</si>
  <si>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</si>
  <si>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</si>
  <si>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</si>
  <si>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</si>
  <si>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</si>
  <si>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</si>
  <si>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</si>
  <si>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</si>
  <si>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</si>
  <si>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</si>
  <si>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</si>
  <si>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</si>
  <si>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</si>
  <si>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</si>
  <si>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</si>
  <si>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</si>
  <si>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</si>
  <si>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</si>
  <si>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</si>
  <si>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</si>
  <si>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</si>
  <si>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</si>
  <si>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</si>
  <si>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</si>
  <si>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</si>
  <si>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</si>
  <si>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</si>
  <si>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</si>
  <si>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</si>
  <si>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</si>
  <si>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</si>
  <si>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</si>
  <si>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</si>
  <si>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</si>
  <si>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</si>
  <si>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</si>
  <si>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</si>
  <si>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</si>
  <si>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</si>
  <si>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</si>
  <si>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</si>
  <si>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</si>
  <si>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</si>
  <si>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</si>
  <si>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</si>
  <si>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</si>
  <si>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</si>
  <si>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</si>
  <si>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</si>
  <si>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</si>
  <si>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</si>
  <si>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</si>
  <si>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</si>
  <si>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</si>
  <si>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</si>
  <si>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</si>
  <si>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</si>
  <si>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</si>
  <si>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</si>
  <si>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</si>
  <si>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</si>
  <si>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</si>
  <si>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</si>
  <si>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</si>
  <si>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</si>
  <si>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</si>
  <si>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</si>
  <si>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</si>
  <si>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</si>
  <si>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</si>
  <si>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</si>
  <si>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</si>
  <si>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</si>
  <si>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</si>
  <si>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</si>
  <si>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</si>
  <si>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</si>
  <si>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</si>
  <si>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</si>
  <si>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</si>
  <si>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</si>
  <si>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</si>
  <si>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</si>
  <si>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</si>
  <si>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</si>
  <si>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</si>
  <si>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</si>
  <si>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</si>
  <si>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</si>
  <si>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</si>
  <si>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</si>
  <si>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</si>
  <si>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</si>
  <si>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</si>
  <si>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</si>
  <si>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</si>
  <si>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</si>
  <si>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</si>
  <si>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</si>
  <si>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</si>
  <si>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</si>
  <si>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</si>
  <si>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</si>
  <si>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</si>
  <si>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</si>
  <si>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</si>
  <si>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</si>
  <si>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</si>
  <si>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</si>
  <si>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</si>
  <si>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</si>
  <si>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</si>
  <si>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</si>
  <si>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</si>
  <si>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</si>
  <si>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</si>
  <si>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</si>
  <si>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</si>
  <si>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</si>
  <si>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</si>
  <si>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</si>
  <si>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</si>
  <si>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</si>
  <si>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</si>
  <si>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</si>
  <si>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</si>
  <si>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</si>
  <si>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</si>
  <si>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</si>
  <si>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</si>
  <si>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</si>
  <si>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</si>
  <si>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</si>
  <si>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</si>
  <si>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</si>
  <si>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</si>
  <si>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</si>
  <si>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</si>
  <si>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</si>
  <si>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</si>
  <si>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</si>
  <si>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</si>
  <si>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</si>
  <si>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</si>
  <si>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</si>
  <si>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</si>
  <si>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</si>
  <si>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</si>
  <si>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</si>
  <si>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</si>
  <si>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</si>
  <si>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</si>
  <si>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</si>
  <si>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</si>
  <si>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</si>
  <si>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</si>
  <si>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</si>
  <si>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</si>
  <si>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</si>
  <si>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</si>
  <si>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</si>
  <si>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</si>
  <si>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</si>
  <si>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</si>
  <si>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</si>
  <si>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</si>
  <si>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</si>
  <si>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</si>
  <si>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</si>
  <si>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</si>
  <si>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</si>
  <si>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</si>
  <si>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</si>
  <si>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</si>
  <si>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</si>
  <si>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</si>
  <si>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</si>
  <si>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</si>
  <si>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</si>
  <si>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</si>
  <si>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</si>
  <si>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</si>
  <si>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</si>
  <si>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</si>
  <si>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</si>
  <si>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</si>
  <si>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</si>
  <si>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</si>
  <si>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</si>
  <si>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</si>
  <si>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</si>
  <si>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</si>
  <si>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</si>
  <si>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</si>
  <si>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</si>
  <si>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</si>
  <si>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</si>
  <si>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</si>
  <si>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</si>
  <si>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</si>
  <si>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</si>
  <si>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</si>
  <si>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</si>
  <si>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</si>
  <si>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</si>
  <si>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</si>
  <si>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</si>
  <si>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</si>
  <si>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</si>
  <si>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</si>
  <si>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</si>
  <si>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</si>
  <si>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</si>
  <si>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</si>
  <si>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</si>
  <si>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</si>
  <si>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</si>
  <si>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</si>
  <si>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</si>
  <si>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</si>
  <si>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</si>
  <si>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</si>
  <si>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</si>
  <si>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</si>
  <si>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</si>
  <si>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</si>
  <si>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</si>
  <si>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</si>
  <si>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</si>
  <si>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</si>
  <si>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</si>
  <si>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</si>
  <si>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</si>
  <si>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</si>
  <si>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</si>
  <si>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</si>
  <si>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</si>
  <si>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</si>
  <si>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</si>
  <si>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</si>
  <si>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</si>
  <si>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</si>
  <si>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</si>
  <si>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</si>
  <si>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</si>
  <si>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</si>
  <si>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</si>
  <si>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</si>
  <si>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</si>
  <si>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</si>
  <si>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</si>
  <si>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</si>
  <si>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</si>
  <si>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</si>
  <si>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</si>
  <si>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</si>
  <si>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</si>
  <si>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</si>
  <si>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</si>
  <si>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</si>
  <si>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</si>
  <si>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</si>
  <si>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</si>
  <si>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</si>
  <si>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</si>
  <si>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</si>
  <si>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</si>
  <si>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</si>
  <si>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</si>
  <si>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</si>
  <si>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</si>
  <si>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</si>
  <si>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</si>
  <si>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</si>
  <si>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</si>
  <si>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</si>
  <si>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</si>
  <si>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</si>
  <si>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</si>
  <si>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</si>
  <si>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</si>
  <si>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</si>
  <si>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</si>
  <si>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</si>
  <si>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</si>
  <si>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</si>
  <si>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</si>
  <si>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</si>
  <si>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</si>
  <si>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</si>
  <si>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</si>
  <si>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</si>
  <si>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</si>
  <si>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</si>
  <si>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</si>
  <si>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</si>
  <si>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</si>
  <si>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</si>
  <si>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</si>
  <si>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</si>
  <si>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</si>
  <si>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</si>
  <si>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</si>
  <si>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</si>
  <si>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</si>
  <si>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</si>
  <si>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</si>
  <si>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</si>
  <si>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</si>
  <si>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</si>
  <si>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</si>
  <si>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</si>
  <si>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</si>
  <si>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</si>
  <si>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</si>
  <si>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</si>
  <si>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</si>
  <si>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</si>
  <si>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</si>
  <si>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</si>
  <si>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</si>
  <si>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</si>
  <si>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</si>
  <si>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</si>
  <si>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</si>
  <si>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</si>
  <si>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</si>
  <si>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</si>
  <si>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</si>
  <si>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</si>
  <si>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</si>
  <si>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</si>
  <si>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</si>
  <si>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</si>
  <si>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</si>
  <si>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</si>
  <si>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</si>
  <si>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</si>
  <si>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</si>
  <si>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</si>
  <si>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</si>
  <si>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</si>
  <si>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</si>
  <si>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</si>
  <si>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</si>
  <si>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</si>
  <si>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</si>
  <si>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</si>
  <si>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</si>
  <si>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</si>
  <si>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</si>
  <si>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</si>
  <si>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</si>
  <si>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</si>
  <si>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</si>
  <si>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</si>
  <si>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</si>
  <si>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</si>
  <si>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</si>
  <si>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</si>
  <si>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</si>
  <si>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</si>
  <si>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</si>
  <si>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</si>
  <si>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</si>
  <si>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</si>
  <si>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</si>
  <si>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</si>
  <si>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</si>
  <si>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</si>
  <si>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</si>
  <si>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</si>
  <si>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</si>
  <si>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</si>
  <si>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</si>
  <si>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</si>
  <si>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</si>
  <si>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</si>
  <si>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</si>
  <si>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</si>
  <si>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</si>
  <si>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</si>
  <si>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</si>
  <si>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</si>
  <si>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</si>
  <si>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</si>
  <si>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</si>
  <si>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</si>
  <si>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</si>
  <si>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</si>
  <si>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</si>
  <si>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</si>
  <si>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</si>
  <si>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</si>
  <si>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</si>
  <si>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</si>
  <si>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</si>
  <si>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</si>
  <si>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</si>
  <si>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</si>
  <si>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</si>
  <si>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</si>
  <si>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</si>
  <si>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</si>
  <si>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</si>
  <si>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</si>
  <si>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</si>
  <si>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</si>
  <si>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</si>
  <si>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</si>
  <si>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</si>
  <si>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</si>
  <si>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</si>
  <si>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</si>
  <si>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</si>
  <si>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</si>
  <si>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</si>
  <si>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</si>
  <si>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</si>
  <si>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</si>
  <si>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</si>
  <si>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</si>
  <si>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</si>
  <si>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</si>
  <si>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</si>
  <si>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</si>
  <si>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</si>
  <si>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</si>
  <si>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</si>
  <si>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</si>
  <si>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</si>
  <si>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</si>
  <si>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</si>
  <si>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</si>
  <si>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</si>
  <si>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</si>
  <si>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</si>
  <si>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</si>
  <si>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</si>
  <si>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</si>
  <si>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</si>
  <si>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</si>
  <si>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</si>
  <si>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</si>
  <si>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</si>
  <si>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</si>
  <si>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</si>
  <si>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</si>
  <si>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</si>
  <si>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</si>
  <si>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</si>
  <si>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</si>
  <si>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</si>
  <si>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</si>
  <si>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</si>
  <si>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</si>
  <si>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</si>
  <si>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</si>
  <si>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</si>
  <si>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</si>
  <si>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</si>
  <si>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</si>
  <si>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</si>
  <si>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</si>
  <si>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</si>
  <si>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</si>
  <si>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</si>
  <si>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</si>
  <si>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</si>
  <si>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</si>
  <si>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</si>
  <si>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</si>
  <si>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</si>
  <si>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</si>
  <si>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</si>
  <si>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</si>
  <si>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</si>
  <si>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</si>
  <si>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</si>
  <si>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</si>
  <si>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</si>
  <si>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</si>
  <si>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</si>
  <si>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</si>
  <si>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</si>
  <si>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</si>
  <si>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</si>
  <si>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</si>
  <si>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</si>
  <si>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</si>
  <si>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</si>
  <si>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</si>
  <si>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</si>
  <si>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</si>
  <si>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</si>
  <si>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</si>
  <si>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</si>
  <si>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</si>
  <si>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</si>
  <si>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</si>
  <si>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</si>
  <si>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</si>
  <si>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</si>
  <si>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</si>
  <si>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</si>
  <si>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</si>
  <si>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</si>
  <si>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</si>
  <si>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</si>
  <si>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</si>
  <si>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</si>
  <si>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</si>
  <si>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</si>
  <si>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</si>
  <si>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</si>
  <si>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</si>
  <si>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</si>
  <si>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</si>
  <si>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</si>
  <si>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</si>
  <si>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</si>
  <si>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</si>
  <si>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</si>
  <si>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</si>
  <si>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</si>
  <si>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</si>
  <si>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</si>
  <si>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</si>
  <si>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</si>
  <si>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</si>
  <si>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</si>
  <si>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</si>
  <si>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</si>
  <si>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</si>
  <si>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</si>
  <si>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</si>
  <si>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</si>
  <si>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</si>
  <si>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</si>
  <si>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</si>
  <si>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</si>
  <si>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</si>
  <si>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</si>
  <si>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</si>
  <si>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</si>
  <si>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</si>
  <si>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</si>
  <si>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</si>
  <si>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</si>
  <si>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</si>
  <si>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</si>
  <si>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</si>
  <si>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</si>
  <si>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</si>
  <si>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</si>
  <si>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</si>
  <si>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</si>
  <si>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</si>
  <si>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</si>
  <si>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</si>
  <si>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</si>
  <si>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</si>
  <si>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</si>
  <si>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</si>
  <si>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</si>
  <si>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</si>
  <si>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</si>
  <si>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</si>
  <si>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</si>
  <si>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</si>
  <si>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</si>
  <si>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</si>
  <si>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</si>
  <si>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</si>
  <si>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</si>
  <si>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</si>
  <si>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</si>
  <si>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</si>
  <si>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</si>
  <si>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</si>
  <si>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</si>
  <si>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</si>
  <si>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</si>
  <si>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</si>
  <si>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</si>
  <si>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</si>
  <si>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</si>
  <si>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</si>
  <si>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</si>
  <si>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</si>
  <si>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</si>
  <si>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</si>
  <si>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</si>
  <si>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</si>
  <si>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</si>
  <si>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</si>
  <si>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</si>
  <si>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</si>
  <si>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</si>
  <si>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</si>
  <si>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</si>
  <si>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</si>
  <si>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</si>
  <si>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</si>
  <si>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</si>
  <si>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</si>
  <si>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</si>
  <si>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</si>
  <si>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</si>
  <si>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</si>
  <si>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</si>
  <si>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</si>
  <si>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</si>
  <si>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</si>
  <si>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</si>
  <si>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</si>
  <si>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</si>
  <si>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</si>
  <si>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</si>
  <si>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</si>
  <si>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</si>
  <si>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</si>
  <si>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</si>
  <si>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</si>
  <si>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</si>
  <si>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</si>
  <si>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</si>
  <si>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</si>
  <si>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</si>
  <si>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</si>
  <si>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</si>
  <si>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</si>
  <si>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</si>
  <si>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</si>
  <si>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</si>
  <si>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</si>
  <si>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</si>
  <si>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</si>
  <si>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</si>
  <si>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</si>
  <si>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</si>
  <si>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</si>
  <si>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</si>
  <si>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</si>
  <si>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</si>
  <si>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</si>
  <si>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</si>
  <si>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</si>
  <si>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</si>
  <si>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</si>
  <si>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</si>
  <si>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</si>
  <si>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</si>
  <si>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</si>
  <si>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</si>
  <si>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</si>
  <si>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</si>
  <si>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</si>
  <si>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</si>
  <si>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</si>
  <si>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</si>
  <si>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</si>
  <si>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</si>
  <si>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</si>
  <si>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</si>
  <si>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</si>
  <si>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</si>
  <si>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</si>
  <si>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</si>
  <si>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</si>
  <si>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</si>
  <si>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</si>
  <si>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</si>
  <si>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</si>
  <si>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</si>
  <si>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</si>
  <si>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</si>
  <si>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</si>
  <si>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</si>
  <si>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</si>
  <si>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</si>
  <si>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</si>
  <si>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</si>
  <si>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</si>
  <si>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</si>
  <si>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</si>
  <si>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</si>
  <si>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</si>
  <si>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</si>
  <si>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</si>
  <si>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</si>
  <si>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</si>
  <si>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</si>
  <si>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</si>
  <si>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</si>
  <si>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</si>
  <si>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</si>
  <si>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</si>
  <si>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</si>
  <si>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</si>
  <si>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</si>
  <si>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</si>
  <si>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</si>
  <si>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</si>
  <si>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</si>
  <si>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</si>
  <si>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</si>
  <si>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</si>
  <si>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</si>
  <si>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</si>
  <si>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</si>
  <si>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</si>
  <si>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</si>
  <si>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</si>
  <si>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</si>
  <si>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</si>
  <si>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</si>
  <si>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</si>
  <si>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</si>
  <si>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</si>
  <si>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</si>
  <si>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</si>
  <si>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</si>
  <si>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</si>
  <si>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</si>
  <si>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</si>
  <si>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</si>
  <si>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</si>
  <si>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</si>
  <si>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</si>
  <si>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</si>
  <si>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</si>
  <si>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</si>
  <si>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</si>
  <si>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</si>
  <si>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</si>
  <si>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</si>
  <si>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</si>
  <si>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</si>
  <si>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</si>
  <si>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</si>
  <si>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</si>
  <si>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</si>
  <si>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</si>
  <si>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</si>
  <si>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</si>
  <si>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</si>
  <si>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</si>
  <si>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</si>
  <si>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</si>
  <si>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</si>
  <si>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</si>
  <si>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</si>
  <si>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</si>
  <si>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</si>
  <si>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</si>
  <si>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</si>
  <si>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</si>
  <si>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</si>
  <si>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</si>
  <si>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</si>
  <si>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</si>
  <si>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</si>
  <si>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</si>
  <si>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</si>
  <si>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</si>
  <si>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</si>
  <si>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</si>
  <si>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</si>
  <si>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</si>
  <si>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</si>
  <si>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</si>
  <si>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</si>
  <si>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</si>
  <si>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</si>
  <si>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</si>
  <si>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</si>
  <si>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</si>
  <si>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</si>
  <si>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</si>
  <si>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</si>
  <si>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</si>
  <si>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</si>
  <si>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</si>
  <si>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</si>
  <si>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</si>
  <si>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</si>
  <si>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</si>
  <si>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</si>
  <si>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</si>
  <si>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</si>
  <si>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</si>
  <si>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</si>
  <si>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</si>
  <si>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</si>
  <si>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</si>
  <si>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</si>
  <si>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</si>
  <si>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</si>
  <si>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</si>
  <si>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</si>
  <si>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</si>
  <si>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</si>
  <si>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</si>
  <si>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</si>
  <si>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</si>
  <si>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</si>
  <si>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</si>
  <si>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</si>
  <si>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</si>
  <si>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</si>
  <si>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</si>
  <si>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</si>
  <si>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</si>
  <si>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</si>
  <si>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</si>
  <si>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</si>
  <si>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</si>
  <si>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</si>
  <si>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</si>
  <si>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</si>
  <si>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</si>
  <si>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</si>
  <si>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</si>
  <si>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</si>
  <si>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</si>
  <si>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</si>
  <si>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</si>
  <si>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</si>
  <si>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</si>
  <si>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</si>
  <si>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</si>
  <si>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</si>
  <si>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</si>
  <si>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</si>
  <si>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</si>
  <si>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</si>
  <si>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</si>
  <si>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</si>
  <si>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</si>
  <si>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</si>
  <si>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</si>
  <si>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</si>
  <si>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</si>
  <si>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</si>
  <si>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</si>
  <si>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</si>
  <si>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</si>
  <si>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</si>
  <si>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</si>
  <si>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</si>
  <si>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</si>
  <si>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</si>
  <si>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</si>
  <si>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</si>
  <si>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</si>
  <si>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</si>
  <si>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</si>
  <si>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</si>
  <si>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</si>
  <si>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</si>
  <si>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</si>
  <si>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</si>
  <si>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</si>
  <si>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</si>
  <si>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</si>
  <si>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</si>
  <si>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</si>
  <si>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</si>
  <si>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</si>
  <si>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</si>
  <si>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</si>
  <si>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</si>
  <si>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</si>
  <si>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</si>
  <si>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</si>
  <si>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</si>
  <si>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</si>
  <si>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</si>
  <si>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</si>
  <si>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</si>
  <si>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</si>
  <si>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</si>
  <si>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</si>
  <si>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</si>
  <si>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</si>
  <si>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</si>
  <si>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</si>
  <si>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</si>
  <si>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</si>
  <si>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</si>
  <si>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</si>
  <si>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</si>
  <si>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</si>
  <si>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</si>
  <si>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</si>
  <si>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</si>
  <si>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</si>
  <si>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</si>
  <si>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</si>
  <si>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</si>
  <si>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</si>
  <si>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</si>
  <si>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</si>
  <si>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</si>
  <si>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</si>
  <si>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</si>
  <si>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</si>
  <si>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</si>
  <si>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</si>
  <si>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</si>
  <si>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</si>
  <si>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</si>
  <si>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</si>
  <si>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</si>
  <si>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</si>
  <si>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</si>
  <si>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</si>
  <si>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</si>
  <si>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</si>
  <si>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</si>
  <si>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</si>
  <si>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</si>
  <si>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</si>
  <si>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</si>
  <si>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</si>
  <si>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</si>
  <si>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</si>
  <si>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</si>
  <si>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</si>
  <si>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</si>
  <si>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</si>
  <si>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</si>
  <si>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</si>
  <si>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</si>
  <si>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</si>
  <si>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</si>
  <si>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</si>
  <si>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</si>
  <si>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</si>
  <si>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</si>
  <si>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</si>
  <si>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</si>
  <si>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</si>
  <si>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</si>
  <si>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</si>
  <si>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</si>
  <si>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</si>
  <si>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</si>
  <si>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</si>
  <si>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</si>
  <si>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</si>
  <si>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</si>
  <si>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</si>
  <si>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</si>
  <si>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</si>
  <si>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</si>
  <si>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</si>
  <si>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</si>
  <si>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</si>
  <si>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Elmet Technologies LLC</t>
  </si>
  <si>
    <t>H1ZGG92Y2TB1</t>
  </si>
  <si>
    <t>Sam Unique Entity ID</t>
  </si>
  <si>
    <t>1560 Lisbon Street, Lewiston, ME 04240</t>
  </si>
  <si>
    <t>Dan Drinan</t>
  </si>
  <si>
    <t>ddrinan@elmettech.com</t>
  </si>
  <si>
    <t>207-333-6210</t>
  </si>
  <si>
    <t>Director of Quality &amp; Continuous Improvement</t>
  </si>
  <si>
    <t>Elmet surveys suppliers for smelters and the source mines of the tungsten concentrates.</t>
  </si>
  <si>
    <t>https://www.elmettechnologies.com/about-elmet/customer-resources/</t>
  </si>
  <si>
    <t>Pure Tungsten and Tungsten Alloy Products</t>
  </si>
  <si>
    <t>100%</t>
  </si>
  <si>
    <t>Smelters must be on current Approved list by RMI</t>
  </si>
  <si>
    <t>Elmet produces tungsten powder from tungsten oxides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</si>
</sst>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ddrinan@elmettech.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elmettechnologies.com/about-elmet/customer-resources/" TargetMode="External"/><Relationship Id="rId4" Type="http://schemas.openxmlformats.org/officeDocument/2006/relationships/hyperlink" Target="mailto:ddrinan@elmettech.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F63" sqref="F63"/>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843</v>
      </c>
      <c r="C2" s="3"/>
      <c r="D2" s="175"/>
      <c r="E2" s="3"/>
      <c r="F2" s="3"/>
      <c r="G2" s="25"/>
    </row>
    <row r="3" spans="1:7">
      <c r="A3" s="302"/>
      <c r="B3" s="3" t="s">
        <v>835</v>
      </c>
      <c r="C3" s="5"/>
      <c r="D3" s="176"/>
      <c r="E3" s="3"/>
      <c r="F3" s="5"/>
      <c r="G3" s="25"/>
    </row>
    <row r="4" spans="1:7" ht="15.75">
      <c r="A4" s="302"/>
      <c r="B4" s="30" t="s">
        <v>845</v>
      </c>
      <c r="C4" s="6"/>
      <c r="D4" s="177"/>
      <c r="E4" s="3"/>
      <c r="F4" s="6"/>
      <c r="G4" s="25"/>
    </row>
    <row r="5" spans="1:7">
      <c r="A5" s="302"/>
      <c r="B5" s="29" t="s">
        <v>1036</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846</v>
      </c>
      <c r="C9" s="305"/>
      <c r="D9" s="305"/>
      <c r="E9" s="305"/>
      <c r="F9" s="305"/>
      <c r="G9" s="25"/>
    </row>
    <row r="10" spans="1:7" ht="27" customHeight="1">
      <c r="A10" s="302"/>
      <c r="B10" s="306" t="s">
        <v>438</v>
      </c>
      <c r="C10" s="306"/>
      <c r="D10" s="306"/>
      <c r="E10" s="306"/>
      <c r="F10" s="306"/>
      <c r="G10" s="25"/>
    </row>
    <row r="11" spans="1:7" ht="27" customHeight="1">
      <c r="A11" s="302"/>
      <c r="B11" s="307"/>
      <c r="C11" s="307"/>
      <c r="D11" s="307"/>
      <c r="E11" s="307"/>
      <c r="F11" s="307"/>
      <c r="G11" s="25"/>
    </row>
    <row r="12" spans="1:7">
      <c r="A12" s="302"/>
      <c r="B12" s="31" t="s">
        <v>844</v>
      </c>
      <c r="C12" s="32" t="s">
        <v>847</v>
      </c>
      <c r="D12" s="179" t="s">
        <v>848</v>
      </c>
      <c r="E12" s="32" t="s">
        <v>612</v>
      </c>
      <c r="F12" s="32" t="s">
        <v>613</v>
      </c>
      <c r="G12" s="25"/>
    </row>
    <row r="13" spans="1:7" ht="33.75">
      <c r="A13" s="302"/>
      <c r="B13" s="2">
        <v>1</v>
      </c>
      <c r="C13" s="27" t="s">
        <v>1084</v>
      </c>
      <c r="D13" s="28" t="s">
        <v>872</v>
      </c>
      <c r="E13" s="163" t="s">
        <v>849</v>
      </c>
      <c r="F13" s="163"/>
      <c r="G13" s="25"/>
    </row>
    <row r="14" spans="1:7" ht="33.75">
      <c r="A14" s="302"/>
      <c r="B14" s="2">
        <v>2</v>
      </c>
      <c r="C14" s="27" t="s">
        <v>1084</v>
      </c>
      <c r="D14" s="28" t="s">
        <v>1021</v>
      </c>
      <c r="E14" s="163" t="s">
        <v>530</v>
      </c>
      <c r="F14" s="163" t="s">
        <v>531</v>
      </c>
      <c r="G14" s="25"/>
    </row>
    <row r="15" spans="1:7" ht="89.1" customHeight="1">
      <c r="A15" s="302"/>
      <c r="B15" s="308">
        <v>2.0099999999999998</v>
      </c>
      <c r="C15" s="299" t="s">
        <v>1084</v>
      </c>
      <c r="D15" s="311" t="s">
        <v>2246</v>
      </c>
      <c r="E15" s="164" t="s">
        <v>614</v>
      </c>
      <c r="F15" s="164" t="s">
        <v>617</v>
      </c>
      <c r="G15" s="25"/>
    </row>
    <row r="16" spans="1:7" ht="99" customHeight="1">
      <c r="A16" s="302"/>
      <c r="B16" s="309"/>
      <c r="C16" s="300"/>
      <c r="D16" s="312"/>
      <c r="E16" s="165"/>
      <c r="F16" s="165" t="s">
        <v>615</v>
      </c>
      <c r="G16" s="25"/>
    </row>
    <row r="17" spans="1:7" ht="63" customHeight="1">
      <c r="A17" s="302"/>
      <c r="B17" s="310"/>
      <c r="C17" s="301"/>
      <c r="D17" s="313"/>
      <c r="E17" s="27"/>
      <c r="F17" s="27" t="s">
        <v>616</v>
      </c>
      <c r="G17" s="25"/>
    </row>
    <row r="18" spans="1:7" ht="117" customHeight="1">
      <c r="A18" s="302"/>
      <c r="B18" s="308">
        <v>2.02</v>
      </c>
      <c r="C18" s="299" t="s">
        <v>1084</v>
      </c>
      <c r="D18" s="311" t="s">
        <v>2247</v>
      </c>
      <c r="E18" s="164" t="s">
        <v>439</v>
      </c>
      <c r="F18" s="164" t="s">
        <v>525</v>
      </c>
      <c r="G18" s="25"/>
    </row>
    <row r="19" spans="1:7" ht="71.099999999999994" customHeight="1">
      <c r="A19" s="302"/>
      <c r="B19" s="309"/>
      <c r="C19" s="300"/>
      <c r="D19" s="312"/>
      <c r="E19" s="165" t="s">
        <v>529</v>
      </c>
      <c r="F19" s="165" t="s">
        <v>440</v>
      </c>
      <c r="G19" s="25"/>
    </row>
    <row r="20" spans="1:7" ht="90.75" customHeight="1">
      <c r="A20" s="302"/>
      <c r="B20" s="309"/>
      <c r="C20" s="300"/>
      <c r="D20" s="312"/>
      <c r="E20" s="165"/>
      <c r="F20" s="165" t="s">
        <v>619</v>
      </c>
      <c r="G20" s="25"/>
    </row>
    <row r="21" spans="1:7" ht="74.25" customHeight="1">
      <c r="A21" s="302"/>
      <c r="B21" s="310"/>
      <c r="C21" s="301"/>
      <c r="D21" s="313"/>
      <c r="E21" s="27"/>
      <c r="F21" s="27" t="s">
        <v>618</v>
      </c>
      <c r="G21" s="25"/>
    </row>
    <row r="22" spans="1:7" ht="90" customHeight="1">
      <c r="A22" s="302"/>
      <c r="B22" s="293">
        <v>2.0299999999999998</v>
      </c>
      <c r="C22" s="293" t="s">
        <v>818</v>
      </c>
      <c r="D22" s="296" t="s">
        <v>2248</v>
      </c>
      <c r="E22" s="299" t="s">
        <v>437</v>
      </c>
      <c r="F22" s="164" t="s">
        <v>460</v>
      </c>
      <c r="G22" s="25"/>
    </row>
    <row r="23" spans="1:7" ht="109.5" customHeight="1">
      <c r="A23" s="302"/>
      <c r="B23" s="294"/>
      <c r="C23" s="294"/>
      <c r="D23" s="297"/>
      <c r="E23" s="300"/>
      <c r="F23" s="165" t="s">
        <v>819</v>
      </c>
      <c r="G23" s="25"/>
    </row>
    <row r="24" spans="1:7" ht="74.25" customHeight="1">
      <c r="A24" s="302"/>
      <c r="B24" s="295"/>
      <c r="C24" s="295"/>
      <c r="D24" s="298"/>
      <c r="E24" s="301"/>
      <c r="F24" s="27" t="s">
        <v>436</v>
      </c>
      <c r="G24" s="25"/>
    </row>
    <row r="25" spans="1:7" ht="72" customHeight="1">
      <c r="A25" s="302"/>
      <c r="B25" s="2" t="s">
        <v>458</v>
      </c>
      <c r="C25" s="27" t="s">
        <v>459</v>
      </c>
      <c r="D25" s="28" t="s">
        <v>2249</v>
      </c>
      <c r="E25" s="27" t="s">
        <v>2244</v>
      </c>
      <c r="F25" s="27" t="s">
        <v>461</v>
      </c>
      <c r="G25" s="25"/>
    </row>
    <row r="26" spans="1:7" ht="98.1" customHeight="1">
      <c r="A26" s="302"/>
      <c r="B26" s="314">
        <v>3</v>
      </c>
      <c r="C26" s="308" t="s">
        <v>70</v>
      </c>
      <c r="D26" s="311" t="s">
        <v>2250</v>
      </c>
      <c r="E26" s="299" t="s">
        <v>0</v>
      </c>
      <c r="F26" s="164" t="s">
        <v>64</v>
      </c>
      <c r="G26" s="25"/>
    </row>
    <row r="27" spans="1:7" ht="90" customHeight="1">
      <c r="A27" s="302"/>
      <c r="B27" s="315"/>
      <c r="C27" s="309"/>
      <c r="D27" s="312"/>
      <c r="E27" s="300"/>
      <c r="F27" s="165" t="s">
        <v>59</v>
      </c>
      <c r="G27" s="25"/>
    </row>
    <row r="28" spans="1:7" ht="19.350000000000001" customHeight="1">
      <c r="A28" s="302"/>
      <c r="B28" s="315"/>
      <c r="C28" s="309"/>
      <c r="D28" s="312"/>
      <c r="E28" s="300"/>
      <c r="F28" s="165" t="s">
        <v>60</v>
      </c>
      <c r="G28" s="25"/>
    </row>
    <row r="29" spans="1:7" ht="74.650000000000006" customHeight="1">
      <c r="A29" s="302"/>
      <c r="B29" s="315"/>
      <c r="C29" s="309"/>
      <c r="D29" s="312"/>
      <c r="E29" s="300"/>
      <c r="F29" s="165" t="s">
        <v>61</v>
      </c>
      <c r="G29" s="25"/>
    </row>
    <row r="30" spans="1:7" ht="62.65" customHeight="1">
      <c r="A30" s="302"/>
      <c r="B30" s="315"/>
      <c r="C30" s="309"/>
      <c r="D30" s="312"/>
      <c r="E30" s="300"/>
      <c r="F30" s="165" t="s">
        <v>62</v>
      </c>
      <c r="G30" s="25"/>
    </row>
    <row r="31" spans="1:7" ht="81" customHeight="1">
      <c r="A31" s="302"/>
      <c r="B31" s="315"/>
      <c r="C31" s="309"/>
      <c r="D31" s="312"/>
      <c r="E31" s="300"/>
      <c r="F31" s="165" t="s">
        <v>63</v>
      </c>
      <c r="G31" s="25"/>
    </row>
    <row r="32" spans="1:7" ht="48.75" customHeight="1">
      <c r="A32" s="302"/>
      <c r="B32" s="315"/>
      <c r="C32" s="309"/>
      <c r="D32" s="312"/>
      <c r="E32" s="300"/>
      <c r="F32" s="165" t="s">
        <v>66</v>
      </c>
      <c r="G32" s="25"/>
    </row>
    <row r="33" spans="1:7" ht="98.65" customHeight="1">
      <c r="A33" s="302"/>
      <c r="B33" s="315"/>
      <c r="C33" s="309"/>
      <c r="D33" s="312"/>
      <c r="E33" s="300"/>
      <c r="F33" s="165" t="s">
        <v>65</v>
      </c>
      <c r="G33" s="25"/>
    </row>
    <row r="34" spans="1:7" ht="89.1" customHeight="1">
      <c r="A34" s="302"/>
      <c r="B34" s="315"/>
      <c r="C34" s="309"/>
      <c r="D34" s="312"/>
      <c r="E34" s="300"/>
      <c r="F34" s="165" t="s">
        <v>67</v>
      </c>
      <c r="G34" s="25"/>
    </row>
    <row r="35" spans="1:7" ht="29.1" customHeight="1">
      <c r="A35" s="302"/>
      <c r="B35" s="315"/>
      <c r="C35" s="309"/>
      <c r="D35" s="312"/>
      <c r="E35" s="300"/>
      <c r="F35" s="165" t="s">
        <v>68</v>
      </c>
      <c r="G35" s="25"/>
    </row>
    <row r="36" spans="1:7" ht="126.75">
      <c r="A36" s="302"/>
      <c r="B36" s="316"/>
      <c r="C36" s="310"/>
      <c r="D36" s="313"/>
      <c r="E36" s="301"/>
      <c r="F36" s="166" t="s">
        <v>69</v>
      </c>
      <c r="G36" s="25"/>
    </row>
    <row r="37" spans="1:7" ht="112.5">
      <c r="A37" s="302"/>
      <c r="B37" s="141">
        <v>3.01</v>
      </c>
      <c r="C37" s="142" t="s">
        <v>70</v>
      </c>
      <c r="D37" s="28" t="s">
        <v>2251</v>
      </c>
      <c r="E37" s="167" t="s">
        <v>1323</v>
      </c>
      <c r="F37" s="168" t="s">
        <v>1427</v>
      </c>
      <c r="G37" s="25"/>
    </row>
    <row r="38" spans="1:7" ht="101.25">
      <c r="A38" s="302"/>
      <c r="B38" s="141">
        <v>3.02</v>
      </c>
      <c r="C38" s="142" t="s">
        <v>1356</v>
      </c>
      <c r="D38" s="28" t="s">
        <v>2252</v>
      </c>
      <c r="E38" s="167" t="s">
        <v>1371</v>
      </c>
      <c r="F38" s="168" t="s">
        <v>1428</v>
      </c>
      <c r="G38" s="25"/>
    </row>
    <row r="39" spans="1:7" ht="101.25">
      <c r="A39" s="302"/>
      <c r="B39" s="150">
        <v>4</v>
      </c>
      <c r="C39" s="149" t="s">
        <v>1524</v>
      </c>
      <c r="D39" s="28" t="s">
        <v>2253</v>
      </c>
      <c r="E39" s="27" t="s">
        <v>2198</v>
      </c>
      <c r="F39" s="27" t="s">
        <v>1525</v>
      </c>
      <c r="G39" s="25"/>
    </row>
    <row r="40" spans="1:7" ht="56.25">
      <c r="A40" s="302"/>
      <c r="B40" s="141">
        <v>4.01</v>
      </c>
      <c r="C40" s="149" t="s">
        <v>1524</v>
      </c>
      <c r="D40" s="28" t="s">
        <v>2255</v>
      </c>
      <c r="E40" s="27" t="s">
        <v>2210</v>
      </c>
      <c r="F40" s="27" t="s">
        <v>2214</v>
      </c>
      <c r="G40" s="25"/>
    </row>
    <row r="41" spans="1:7" ht="56.25">
      <c r="A41" s="302"/>
      <c r="B41" s="141" t="s">
        <v>2242</v>
      </c>
      <c r="C41" s="149" t="s">
        <v>1524</v>
      </c>
      <c r="D41" s="28" t="s">
        <v>2254</v>
      </c>
      <c r="E41" s="27" t="s">
        <v>2245</v>
      </c>
      <c r="F41" s="27" t="s">
        <v>2243</v>
      </c>
      <c r="G41" s="25"/>
    </row>
    <row r="42" spans="1:7" ht="56.25">
      <c r="A42" s="302"/>
      <c r="B42" s="141" t="s">
        <v>2276</v>
      </c>
      <c r="C42" s="149" t="s">
        <v>1524</v>
      </c>
      <c r="D42" s="28" t="s">
        <v>2281</v>
      </c>
      <c r="E42" s="27" t="s">
        <v>2244</v>
      </c>
      <c r="F42" s="27" t="s">
        <v>2277</v>
      </c>
      <c r="G42" s="25"/>
    </row>
    <row r="43" spans="1:7" ht="123.75">
      <c r="A43" s="302"/>
      <c r="B43" s="160">
        <v>4.0999999999999996</v>
      </c>
      <c r="C43" s="149" t="s">
        <v>2280</v>
      </c>
      <c r="D43" s="161">
        <v>42867</v>
      </c>
      <c r="E43" s="169" t="s">
        <v>2283</v>
      </c>
      <c r="F43" s="27" t="s">
        <v>2282</v>
      </c>
      <c r="G43" s="25"/>
    </row>
    <row r="44" spans="1:7" ht="78.75">
      <c r="A44" s="302"/>
      <c r="B44" s="160">
        <v>4.2</v>
      </c>
      <c r="C44" s="149" t="s">
        <v>2280</v>
      </c>
      <c r="D44" s="161">
        <v>42704</v>
      </c>
      <c r="E44" s="169" t="s">
        <v>2479</v>
      </c>
      <c r="F44" s="27" t="s">
        <v>2454</v>
      </c>
      <c r="G44" s="25"/>
    </row>
    <row r="45" spans="1:7" ht="157.5">
      <c r="A45" s="302"/>
      <c r="B45" s="202">
        <v>5</v>
      </c>
      <c r="C45" s="149" t="s">
        <v>2280</v>
      </c>
      <c r="D45" s="161">
        <v>42867</v>
      </c>
      <c r="E45" s="169" t="s">
        <v>12705</v>
      </c>
      <c r="F45" s="27" t="s">
        <v>12427</v>
      </c>
      <c r="G45" s="25"/>
    </row>
    <row r="46" spans="1:7" ht="45">
      <c r="A46" s="302"/>
      <c r="B46" s="160">
        <v>5.01</v>
      </c>
      <c r="C46" s="149" t="s">
        <v>2280</v>
      </c>
      <c r="D46" s="161">
        <v>42907</v>
      </c>
      <c r="E46" s="169" t="s">
        <v>15521</v>
      </c>
      <c r="F46" s="27" t="s">
        <v>12427</v>
      </c>
      <c r="G46" s="25"/>
    </row>
    <row r="47" spans="1:7" ht="67.5">
      <c r="A47" s="302"/>
      <c r="B47" s="160">
        <v>5.0999999999999996</v>
      </c>
      <c r="C47" s="149" t="s">
        <v>2280</v>
      </c>
      <c r="D47" s="161">
        <v>43070</v>
      </c>
      <c r="E47" s="169" t="s">
        <v>12915</v>
      </c>
      <c r="F47" s="27" t="s">
        <v>12916</v>
      </c>
      <c r="G47" s="25"/>
    </row>
    <row r="48" spans="1:7" ht="56.25">
      <c r="A48" s="302"/>
      <c r="B48" s="160">
        <v>5.1100000000000003</v>
      </c>
      <c r="C48" s="149" t="s">
        <v>13152</v>
      </c>
      <c r="D48" s="161">
        <v>43217</v>
      </c>
      <c r="E48" s="169" t="s">
        <v>13278</v>
      </c>
      <c r="F48" s="27" t="s">
        <v>13186</v>
      </c>
      <c r="G48" s="25"/>
    </row>
    <row r="49" spans="1:7" ht="56.25">
      <c r="A49" s="302"/>
      <c r="B49" s="160">
        <v>5.12</v>
      </c>
      <c r="C49" s="149" t="s">
        <v>13152</v>
      </c>
      <c r="D49" s="161">
        <v>43581</v>
      </c>
      <c r="E49" s="169" t="s">
        <v>13278</v>
      </c>
      <c r="F49" s="27" t="s">
        <v>13832</v>
      </c>
      <c r="G49" s="25"/>
    </row>
    <row r="50" spans="1:7" ht="78.75">
      <c r="A50" s="302"/>
      <c r="B50" s="202">
        <v>6</v>
      </c>
      <c r="C50" s="149" t="s">
        <v>13152</v>
      </c>
      <c r="D50" s="161">
        <v>43964</v>
      </c>
      <c r="E50" s="169" t="s">
        <v>14048</v>
      </c>
      <c r="F50" s="27" t="s">
        <v>13835</v>
      </c>
      <c r="G50" s="25"/>
    </row>
    <row r="51" spans="1:7" ht="45">
      <c r="A51" s="302"/>
      <c r="B51" s="160">
        <v>6.01</v>
      </c>
      <c r="C51" s="149" t="s">
        <v>13152</v>
      </c>
      <c r="D51" s="161">
        <v>43970</v>
      </c>
      <c r="E51" s="169" t="s">
        <v>15522</v>
      </c>
      <c r="F51" s="169" t="s">
        <v>13835</v>
      </c>
      <c r="G51" s="25"/>
    </row>
    <row r="52" spans="1:7" ht="45">
      <c r="A52" s="302"/>
      <c r="B52" s="160">
        <v>6.1</v>
      </c>
      <c r="C52" s="149" t="s">
        <v>13152</v>
      </c>
      <c r="D52" s="161">
        <v>44314</v>
      </c>
      <c r="E52" s="169" t="s">
        <v>15514</v>
      </c>
      <c r="F52" s="169" t="s">
        <v>15043</v>
      </c>
      <c r="G52" s="25"/>
    </row>
    <row r="53" spans="1:7" ht="45">
      <c r="A53" s="302"/>
      <c r="B53" s="160">
        <v>6.2</v>
      </c>
      <c r="C53" s="149" t="s">
        <v>13152</v>
      </c>
      <c r="D53" s="161">
        <v>44678</v>
      </c>
      <c r="E53" s="169" t="s">
        <v>15514</v>
      </c>
      <c r="F53" s="169" t="s">
        <v>15513</v>
      </c>
      <c r="G53" s="25"/>
    </row>
    <row r="54" spans="1:7" ht="45">
      <c r="A54" s="302"/>
      <c r="B54" s="160">
        <v>6.21</v>
      </c>
      <c r="C54" s="149" t="s">
        <v>13152</v>
      </c>
      <c r="D54" s="161">
        <v>44687</v>
      </c>
      <c r="E54" s="169" t="s">
        <v>15523</v>
      </c>
      <c r="F54" s="169" t="s">
        <v>15513</v>
      </c>
      <c r="G54" s="25"/>
    </row>
    <row r="55" spans="1:7" ht="45">
      <c r="A55" s="302"/>
      <c r="B55" s="160">
        <v>6.22</v>
      </c>
      <c r="C55" s="149" t="s">
        <v>13152</v>
      </c>
      <c r="D55" s="275">
        <v>44692</v>
      </c>
      <c r="E55" s="169" t="s">
        <v>15522</v>
      </c>
      <c r="F55" s="169" t="s">
        <v>15513</v>
      </c>
      <c r="G55" s="25"/>
    </row>
    <row r="56" spans="1:7" ht="56.25">
      <c r="A56" s="302"/>
      <c r="B56" s="202">
        <v>6.3</v>
      </c>
      <c r="C56" s="149" t="s">
        <v>13152</v>
      </c>
      <c r="D56" s="275">
        <v>45051</v>
      </c>
      <c r="E56" s="169" t="s">
        <v>15790</v>
      </c>
      <c r="F56" s="169" t="s">
        <v>15571</v>
      </c>
      <c r="G56" s="25"/>
    </row>
    <row r="57" spans="1:7" ht="45">
      <c r="A57" s="302"/>
      <c r="B57" s="160">
        <v>6.31</v>
      </c>
      <c r="C57" s="149" t="s">
        <v>13152</v>
      </c>
      <c r="D57" s="275">
        <v>45072</v>
      </c>
      <c r="E57" s="169" t="s">
        <v>15792</v>
      </c>
      <c r="F57" s="169" t="s">
        <v>15571</v>
      </c>
      <c r="G57" s="25"/>
    </row>
    <row r="58" spans="1:7" ht="13.5" thickBot="1">
      <c r="A58" s="303"/>
      <c r="B58" s="304" t="str">
        <f ca="1">OFFSET(L!$C$1,MATCH("General"&amp;"Cpy",L!$A:$A,0)-1,SL,,)</f>
        <v>© 2023 Responsible Minerals Initiative. All rights reserved.</v>
      </c>
      <c r="C58" s="304"/>
      <c r="D58" s="304"/>
      <c r="E58" s="304"/>
      <c r="F58" s="304"/>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
      <c r="A10" s="74"/>
      <c r="B10" s="63" t="str">
        <f ca="1">OFFSET(L!$C$1,MATCH("Definitions"&amp;ADDRESS(ROW(),COLUMN(),4),L!$A:$A,0)-1,SL,,)</f>
        <v>DRC</v>
      </c>
      <c r="C10" s="63" t="str">
        <f ca="1">OFFSET(L!$C$1,MATCH("Definitions"&amp;ADDRESS(ROW(),COLUMN(),4),L!$A:$A,0)-1,SL,,)</f>
        <v>Democratic Republic of Congo</v>
      </c>
      <c r="D10" s="321"/>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31" sqref="D31:E31"/>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57"/>
      <c r="G3" s="357"/>
      <c r="H3" s="357"/>
      <c r="I3" s="152"/>
      <c r="J3" s="138" t="s">
        <v>15794</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443</v>
      </c>
      <c r="P6" s="3"/>
      <c r="Q6" s="3"/>
      <c r="R6" s="3"/>
      <c r="S6" s="3"/>
      <c r="T6" s="3"/>
      <c r="U6" s="3"/>
      <c r="V6" s="3"/>
      <c r="W6" s="3"/>
      <c r="X6" s="3"/>
      <c r="Y6" s="3"/>
      <c r="Z6" s="3"/>
      <c r="AA6" s="3"/>
      <c r="AB6" s="3"/>
      <c r="AC6" s="3"/>
      <c r="AD6" s="3"/>
      <c r="AE6" s="3"/>
      <c r="AF6" s="3"/>
      <c r="AG6" s="3"/>
      <c r="AH6" s="3"/>
    </row>
    <row r="7" spans="1:34" ht="37.15"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15795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496</v>
      </c>
      <c r="E9" s="360"/>
      <c r="F9" s="360"/>
      <c r="G9" s="361"/>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63" t="str">
        <f ca="1">OFFSET(L!$C$1,MATCH("Declaration"&amp;ADDRESS(ROW(),COLUMN(),4)&amp;LEFT($D$9,1),L!$A:$A,0)-1,SL,,)</f>
        <v>Description of Scope: (*)</v>
      </c>
      <c r="C10" s="122"/>
      <c r="D10" s="354" t="s">
        <v>15805</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15796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15797</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15798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15799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15800</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15801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15799</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15802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15800</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15801</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45072</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489</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 xml:space="preserve">Tin  </v>
      </c>
      <c r="C27" s="35"/>
      <c r="D27" s="326" t="s">
        <v>489</v>
      </c>
      <c r="E27" s="327"/>
      <c r="F27" s="12"/>
      <c r="G27" s="334"/>
      <c r="H27" s="335"/>
      <c r="I27" s="335"/>
      <c r="J27" s="336"/>
      <c r="K27" s="36"/>
      <c r="L27" s="116"/>
      <c r="P27" s="45" t="str">
        <f>IF(D$27="No","","(*)")</f>
        <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489</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488</v>
      </c>
      <c r="E29" s="327"/>
      <c r="F29" s="12"/>
      <c r="G29" s="334" t="s">
        <v>15808</v>
      </c>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1238</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 xml:space="preserve">Tin  </v>
      </c>
      <c r="C33" s="10"/>
      <c r="D33" s="326"/>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488</v>
      </c>
      <c r="E35" s="327"/>
      <c r="F35" s="47"/>
      <c r="G35" s="334" t="s">
        <v>15807</v>
      </c>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1238</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 xml:space="preserve">Tin  </v>
      </c>
      <c r="C39" s="10"/>
      <c r="D39" s="326"/>
      <c r="E39" s="327"/>
      <c r="F39" s="47"/>
      <c r="G39" s="334"/>
      <c r="H39" s="335"/>
      <c r="I39" s="335"/>
      <c r="J39" s="336"/>
      <c r="K39" s="36"/>
      <c r="L39" s="116"/>
      <c r="P39" s="45" t="str">
        <f>IF((OR(D$27="No",D$33="No")),"","(*)")</f>
        <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488</v>
      </c>
      <c r="E41" s="327"/>
      <c r="F41" s="47"/>
      <c r="G41" s="334" t="s">
        <v>15807</v>
      </c>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26"/>
      <c r="E45" s="327"/>
      <c r="F45" s="47"/>
      <c r="G45" s="334"/>
      <c r="H45" s="335"/>
      <c r="I45" s="335"/>
      <c r="J45" s="336"/>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488</v>
      </c>
      <c r="E47" s="327"/>
      <c r="F47" s="47"/>
      <c r="G47" s="334" t="s">
        <v>15807</v>
      </c>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 xml:space="preserve">Tin  </v>
      </c>
      <c r="C51" s="10"/>
      <c r="D51" s="326"/>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489</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 xml:space="preserve">Tin  </v>
      </c>
      <c r="C57" s="35"/>
      <c r="D57" s="368"/>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t="s">
        <v>15806</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 xml:space="preserve">Tin  </v>
      </c>
      <c r="C63" s="10"/>
      <c r="D63" s="326"/>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488</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 xml:space="preserve">Tin  </v>
      </c>
      <c r="C69" s="35"/>
      <c r="D69" s="326"/>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488</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488</v>
      </c>
      <c r="E75" s="327"/>
      <c r="F75" s="57"/>
      <c r="G75" s="334"/>
      <c r="H75" s="335"/>
      <c r="I75" s="335"/>
      <c r="J75" s="336"/>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488</v>
      </c>
      <c r="E77" s="327"/>
      <c r="F77" s="57"/>
      <c r="G77" s="338" t="s">
        <v>15804</v>
      </c>
      <c r="H77" s="339"/>
      <c r="I77" s="339"/>
      <c r="J77" s="340"/>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488</v>
      </c>
      <c r="E79" s="327"/>
      <c r="F79" s="57"/>
      <c r="G79" s="334"/>
      <c r="H79" s="335"/>
      <c r="I79" s="335"/>
      <c r="J79" s="336"/>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34"/>
      <c r="H81" s="335"/>
      <c r="I81" s="335"/>
      <c r="J81" s="336"/>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12394</v>
      </c>
      <c r="E83" s="327"/>
      <c r="F83" s="57"/>
      <c r="G83" s="334" t="s">
        <v>15803</v>
      </c>
      <c r="H83" s="335"/>
      <c r="I83" s="335"/>
      <c r="J83" s="336"/>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488</v>
      </c>
      <c r="E85" s="380"/>
      <c r="F85" s="57"/>
      <c r="G85" s="334"/>
      <c r="H85" s="335"/>
      <c r="I85" s="335"/>
      <c r="J85" s="336"/>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488</v>
      </c>
      <c r="E87" s="327"/>
      <c r="F87" s="57"/>
      <c r="G87" s="334"/>
      <c r="H87" s="335"/>
      <c r="I87" s="335"/>
      <c r="J87" s="336"/>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489</v>
      </c>
      <c r="E89" s="327"/>
      <c r="F89" s="57"/>
      <c r="G89" s="334"/>
      <c r="H89" s="335"/>
      <c r="I89" s="335"/>
      <c r="J89" s="336"/>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2023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
      </c>
      <c r="E96" s="282" t="str">
        <f>IF(AND(OR($D$26="Yes",$D$26=""),OR($D$32="Yes",$D$32="")),"100%","")</f>
        <v/>
      </c>
      <c r="G96" s="282" t="str">
        <f>IF(OR($D$26="Yes",$D$26=""),"Yes","")</f>
        <v/>
      </c>
    </row>
    <row r="97" spans="2:7" ht="13.5" hidden="1" customHeight="1">
      <c r="B97" s="56" t="s">
        <v>489</v>
      </c>
      <c r="D97" s="282" t="str">
        <f>IF(AND(OR($D$26="Yes",$D$26=""),OR($D$32="Yes",$D$32="")),"No","")</f>
        <v/>
      </c>
      <c r="E97" s="282" t="str">
        <f>IF(AND(OR($D$26="Yes",$D$26=""),OR($D$32="Yes",$D$32="")),"Greater than 90%","")</f>
        <v/>
      </c>
      <c r="G97" s="282" t="str">
        <f>IF(OR($D$26="Yes",$D$26=""),"No","")</f>
        <v/>
      </c>
    </row>
    <row r="98" spans="2:7" ht="15.75" hidden="1">
      <c r="B98" s="56" t="s">
        <v>490</v>
      </c>
      <c r="D98" s="282" t="str">
        <f>IF(AND(OR($D$26="Yes",$D$26=""),OR($D$32="Yes",$D$32="")),"Unknown","")</f>
        <v/>
      </c>
      <c r="E98" s="282" t="str">
        <f>IF(AND(OR($D$26="Yes",$D$26=""),OR($D$32="Yes",$D$32="")),"Greater than 75%","")</f>
        <v/>
      </c>
      <c r="G98" s="282" t="str">
        <f>IF(OR($D$27="Yes",$D$27=""),"Yes","")</f>
        <v/>
      </c>
    </row>
    <row r="99" spans="2:7" ht="15.75" hidden="1">
      <c r="B99" s="188">
        <v>1</v>
      </c>
      <c r="D99" s="282" t="str">
        <f>IF(AND(OR($D$27="Yes",$D$27=""),OR($D$33="Yes",$D$33="")),"Yes","")</f>
        <v/>
      </c>
      <c r="E99" s="282" t="str">
        <f>IF(AND(OR($D$26="Yes",$D$26=""),OR($D$32="Yes",$D$32="")),"Greater than 50%","")</f>
        <v/>
      </c>
      <c r="G99" s="282" t="str">
        <f>IF(OR($D$27="Yes",$D$27=""),"No","")</f>
        <v/>
      </c>
    </row>
    <row r="100" spans="2:7" ht="15.75" hidden="1">
      <c r="B100" s="236" t="s">
        <v>2480</v>
      </c>
      <c r="D100" s="282" t="str">
        <f>IF(AND(OR($D$27="Yes",$D$27=""),OR($D$33="Yes",$D$33="")),"No","")</f>
        <v/>
      </c>
      <c r="E100" s="282" t="str">
        <f>IF(AND(OR($D$26="Yes",$D$26=""),OR($D$32="Yes",$D$32="")),"50% or less","")</f>
        <v/>
      </c>
      <c r="G100" s="282" t="str">
        <f>IF(OR($D$28="Yes",$D$28=""),"Yes","")</f>
        <v/>
      </c>
    </row>
    <row r="101" spans="2:7" ht="15.75" hidden="1">
      <c r="B101" s="236" t="s">
        <v>2481</v>
      </c>
      <c r="D101" s="282" t="str">
        <f>IF(AND(OR($D$27="Yes",$D$27=""),OR($D$33="Yes",$D$33="")),"Unknown","")</f>
        <v/>
      </c>
      <c r="E101" s="282" t="str">
        <f>IF(AND(OR($D$26="Yes",$D$26=""),OR($D$32="Yes",$D$32="")),"None","")</f>
        <v/>
      </c>
      <c r="G101" s="282" t="str">
        <f>IF(OR($D$28="Yes",$D$28=""),"No","")</f>
        <v/>
      </c>
    </row>
    <row r="102" spans="2:7" ht="15.75" hidden="1">
      <c r="B102" s="236" t="s">
        <v>2482</v>
      </c>
      <c r="D102" s="282" t="str">
        <f>IF(AND(OR($D$28="Yes",$D$28=""),OR($D$34="Yes",$D$34="")),"Yes","")</f>
        <v/>
      </c>
      <c r="E102" s="282" t="str">
        <f>IF(AND(OR($D$27="Yes",$D$27=""),OR($D$33="Yes",$D$33="")),"100%","")</f>
        <v/>
      </c>
      <c r="G102" s="282" t="str">
        <f>IF(OR($D$29="Yes",$D$29=""),"Yes","")</f>
        <v>Yes</v>
      </c>
    </row>
    <row r="103" spans="2:7" ht="15.75" hidden="1">
      <c r="B103" s="236" t="s">
        <v>2483</v>
      </c>
      <c r="D103" s="282" t="str">
        <f>IF(AND(OR($D$28="Yes",$D$28=""),OR($D$34="Yes",$D$34="")),"No","")</f>
        <v/>
      </c>
      <c r="E103" s="282" t="str">
        <f>IF(AND(OR($D$27="Yes",$D$27=""),OR($D$33="Yes",$D$33="")),"Greater than 90%","")</f>
        <v/>
      </c>
      <c r="G103" s="282" t="str">
        <f>IF(OR($D$29="Yes",$D$29=""),"No","")</f>
        <v>No</v>
      </c>
    </row>
    <row r="104" spans="2:7" ht="15.75" hidden="1">
      <c r="B104" s="236" t="s">
        <v>491</v>
      </c>
      <c r="D104" s="282" t="str">
        <f>IF(AND(OR($D$28="Yes",$D$28=""),OR($D$34="Yes",$D$34="")),"Unknown","")</f>
        <v/>
      </c>
      <c r="E104" s="282" t="str">
        <f>IF(AND(OR($D$27="Yes",$D$27=""),OR($D$33="Yes",$D$33="")),"Greater than 75%","")</f>
        <v/>
      </c>
    </row>
    <row r="105" spans="2:7" ht="15.75" hidden="1">
      <c r="B105" s="236" t="s">
        <v>14982</v>
      </c>
      <c r="D105" s="282" t="str">
        <f>IF(AND(OR($D$29="Yes",$D$29=""),OR($D$35="Yes",$D$35="")),"Yes","")</f>
        <v>Yes</v>
      </c>
      <c r="E105" s="282" t="str">
        <f>IF(AND(OR($D$27="Yes",$D$27=""),OR($D$33="Yes",$D$33="")),"Greater than 50%","")</f>
        <v/>
      </c>
    </row>
    <row r="106" spans="2:7" ht="15.75" hidden="1">
      <c r="B106" s="236" t="s">
        <v>12394</v>
      </c>
      <c r="D106" s="282" t="str">
        <f>IF(AND(OR($D$29="Yes",$D$29=""),OR($D$35="Yes",$D$35="")),"No","")</f>
        <v>No</v>
      </c>
      <c r="E106" s="282" t="str">
        <f>IF(AND(OR($D$27="Yes",$D$27=""),OR($D$33="Yes",$D$33="")),"50% or less","")</f>
        <v/>
      </c>
    </row>
    <row r="107" spans="2:7" ht="15.75" hidden="1">
      <c r="B107" s="236" t="s">
        <v>489</v>
      </c>
      <c r="D107" s="282" t="str">
        <f>IF(AND(OR($D$29="Yes",$D$29=""),OR($D$35="Yes",$D$35="")),"Unknown","")</f>
        <v>Unknown</v>
      </c>
      <c r="E107" s="282" t="str">
        <f>IF(AND(OR($D$27="Yes",$D$27=""),OR($D$33="Yes",$D$33="")),"None","")</f>
        <v/>
      </c>
    </row>
    <row r="108" spans="2:7" ht="15.75" hidden="1">
      <c r="B108" s="236" t="s">
        <v>13974</v>
      </c>
      <c r="E108" s="282" t="str">
        <f>IF(AND(OR($D$28="Yes",$D$28=""),OR($D$34="Yes",$D$34="")),"100%","")</f>
        <v/>
      </c>
    </row>
    <row r="109" spans="2:7" ht="15.75" hidden="1">
      <c r="B109" s="236" t="s">
        <v>13976</v>
      </c>
      <c r="E109" s="282" t="str">
        <f>IF(AND(OR($D$28="Yes",$D$28=""),OR($D$34="Yes",$D$34="")),"Greater than 90%","")</f>
        <v/>
      </c>
    </row>
    <row r="110" spans="2:7" ht="15.75" hidden="1">
      <c r="B110" s="236" t="s">
        <v>13977</v>
      </c>
      <c r="E110" s="282" t="str">
        <f>IF(AND(OR($D$28="Yes",$D$28=""),OR($D$34="Yes",$D$34="")),"Greater than 75%","")</f>
        <v/>
      </c>
    </row>
    <row r="111" spans="2:7" ht="15.75" hidden="1">
      <c r="B111" s="236" t="s">
        <v>489</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9" priority="170" stopIfTrue="1">
      <formula>IF($D$22="",TRUE)</formula>
    </cfRule>
  </conditionalFormatting>
  <conditionalFormatting sqref="D26:E26">
    <cfRule type="expression" dxfId="78" priority="148" stopIfTrue="1">
      <formula>IF($D$26="",TRUE)</formula>
    </cfRule>
  </conditionalFormatting>
  <conditionalFormatting sqref="D27:E27">
    <cfRule type="expression" dxfId="77" priority="155" stopIfTrue="1">
      <formula>IF($D$27="",TRUE)</formula>
    </cfRule>
  </conditionalFormatting>
  <conditionalFormatting sqref="D28:E28">
    <cfRule type="expression" dxfId="76" priority="156" stopIfTrue="1">
      <formula>IF($D$28="",TRUE)</formula>
    </cfRule>
  </conditionalFormatting>
  <conditionalFormatting sqref="D29:E29">
    <cfRule type="expression" dxfId="75" priority="157" stopIfTrue="1">
      <formula>IF($D$29="",TRUE)</formula>
    </cfRule>
  </conditionalFormatting>
  <conditionalFormatting sqref="D32:E32">
    <cfRule type="expression" dxfId="74" priority="66" stopIfTrue="1">
      <formula>IF(AND(OR($D$26="Yes",$D$26=""),$D$32=""),1,0)</formula>
    </cfRule>
    <cfRule type="expression" dxfId="73" priority="153" stopIfTrue="1">
      <formula>$P$26=""</formula>
    </cfRule>
  </conditionalFormatting>
  <conditionalFormatting sqref="D33:E33">
    <cfRule type="expression" dxfId="72" priority="54" stopIfTrue="1">
      <formula>$P$27=""</formula>
    </cfRule>
    <cfRule type="expression" dxfId="71" priority="53" stopIfTrue="1">
      <formula>IF(AND(OR($D$27="Yes",$D$27=""),$D$33=""),1,0)</formula>
    </cfRule>
  </conditionalFormatting>
  <conditionalFormatting sqref="D34:E34">
    <cfRule type="expression" dxfId="70" priority="12" stopIfTrue="1">
      <formula>IF(AND(OR($D$28="Yes",$D$28=""),$D$34=""),1,0)</formula>
    </cfRule>
    <cfRule type="expression" dxfId="69" priority="13" stopIfTrue="1">
      <formula>$P$28=""</formula>
    </cfRule>
  </conditionalFormatting>
  <conditionalFormatting sqref="D35:E35">
    <cfRule type="expression" dxfId="68" priority="50" stopIfTrue="1">
      <formula>IF(AND(OR($D$29="Yes",$D$29=""),$D$35=""),1,0)</formula>
    </cfRule>
    <cfRule type="expression" dxfId="67" priority="174" stopIfTrue="1">
      <formula>$P$29=""</formula>
    </cfRule>
  </conditionalFormatting>
  <conditionalFormatting sqref="D38:E38 D44:E44 D50:E50 D56:E56 D62:E62 D68:E68">
    <cfRule type="expression" dxfId="66" priority="29" stopIfTrue="1">
      <formula>$P$26=""</formula>
    </cfRule>
    <cfRule type="expression" dxfId="65" priority="30" stopIfTrue="1">
      <formula>$P$32=""</formula>
    </cfRule>
  </conditionalFormatting>
  <conditionalFormatting sqref="D38:E38">
    <cfRule type="expression" dxfId="64" priority="65" stopIfTrue="1">
      <formula>IF(AND(OR($D$26="Yes",$D$26=""),OR($D$32="Yes",$D$32=""),D38=""),1,0)</formula>
    </cfRule>
  </conditionalFormatting>
  <conditionalFormatting sqref="D39:E39 D45:E45 D51:E51 D57:E57 D63:E63 D69:E69">
    <cfRule type="expression" dxfId="63" priority="23" stopIfTrue="1">
      <formula>$P$33=""</formula>
    </cfRule>
    <cfRule type="expression" dxfId="62" priority="24" stopIfTrue="1">
      <formula>$P$39=""</formula>
    </cfRule>
  </conditionalFormatting>
  <conditionalFormatting sqref="D39:E39">
    <cfRule type="expression" dxfId="61" priority="61" stopIfTrue="1">
      <formula>IF(AND(OR($D$27="Yes",$D$27=""),OR($D$33="Yes",$D$33=""),D39=""),1,0)</formula>
    </cfRule>
  </conditionalFormatting>
  <conditionalFormatting sqref="D40:E40 D46:E46 D52:E52 D58:E58 D64:E64 D70:E70">
    <cfRule type="expression" dxfId="60" priority="18" stopIfTrue="1">
      <formula>$P$28=""</formula>
    </cfRule>
    <cfRule type="expression" dxfId="59" priority="19" stopIfTrue="1">
      <formula>$P$34=""</formula>
    </cfRule>
  </conditionalFormatting>
  <conditionalFormatting sqref="D40:E40">
    <cfRule type="expression" dxfId="58" priority="60" stopIfTrue="1">
      <formula>IF(AND(OR($D$28="Yes",$D$28=""),OR($D$34="Yes",$D$34=""),D40=""),1,0)</formula>
    </cfRule>
  </conditionalFormatting>
  <conditionalFormatting sqref="D41:E41 D47:E47 D53:E53 D59:E59 D65:E65 D71:E71">
    <cfRule type="expression" dxfId="57" priority="14" stopIfTrue="1">
      <formula>$P$29=""</formula>
    </cfRule>
    <cfRule type="expression" dxfId="56" priority="15" stopIfTrue="1">
      <formula>$P$35=""</formula>
    </cfRule>
  </conditionalFormatting>
  <conditionalFormatting sqref="D41:E41">
    <cfRule type="expression" dxfId="55" priority="176" stopIfTrue="1">
      <formula>IF(AND(OR($D$29="Yes",$D$29=""),OR($D$35="Yes",$D$35=""),D41=""),1,0)</formula>
    </cfRule>
  </conditionalFormatting>
  <conditionalFormatting sqref="D44:E44">
    <cfRule type="expression" dxfId="54" priority="64" stopIfTrue="1">
      <formula>IF(AND(OR($D$26="Yes",$D$26=""),OR($D$32="Yes",$D$32=""),D44=""),1,0)</formula>
    </cfRule>
  </conditionalFormatting>
  <conditionalFormatting sqref="D45:E45">
    <cfRule type="expression" dxfId="53" priority="26" stopIfTrue="1">
      <formula>IF(AND(OR($D$27="Yes",$D$27=""),OR($D$33="Yes",$D$33=""),D45=""),1,0)</formula>
    </cfRule>
  </conditionalFormatting>
  <conditionalFormatting sqref="D46:E46">
    <cfRule type="expression" dxfId="52" priority="51" stopIfTrue="1">
      <formula>IF(AND(OR($D$28="Yes",$D$28=""),OR($D$34="Yes",$D$34=""),D46=""),1,0)</formula>
    </cfRule>
  </conditionalFormatting>
  <conditionalFormatting sqref="D47:E47">
    <cfRule type="expression" dxfId="51" priority="59" stopIfTrue="1">
      <formula>IF(AND(OR($D$29="Yes",$D$29=""),OR($D$35="Yes",$D$35=""),D47=""),1,0)</formula>
    </cfRule>
  </conditionalFormatting>
  <conditionalFormatting sqref="D50:E50">
    <cfRule type="expression" dxfId="50" priority="32" stopIfTrue="1">
      <formula>IF(AND(OR($D$26="Yes",$D$26=""),OR($D$32="Yes",$D$32=""),D50=""),1,0)</formula>
    </cfRule>
  </conditionalFormatting>
  <conditionalFormatting sqref="D51:E51">
    <cfRule type="expression" dxfId="49" priority="171" stopIfTrue="1">
      <formula>IF(AND(OR($D$27="Yes",$D$27=""),OR($D$33="Yes",$D$33=""),D51=""),1,0)</formula>
    </cfRule>
  </conditionalFormatting>
  <conditionalFormatting sqref="D52:E52">
    <cfRule type="expression" dxfId="48" priority="22" stopIfTrue="1">
      <formula>IF(AND(OR($D$28="Yes",$D$28=""),OR($D$34="Yes",$D$34=""),D52=""),1,0)</formula>
    </cfRule>
  </conditionalFormatting>
  <conditionalFormatting sqref="D53:E53">
    <cfRule type="expression" dxfId="47" priority="45" stopIfTrue="1">
      <formula>IF(AND(OR($D$29="Yes",$D$29=""),OR($D$35="Yes",$D$35=""),D53=""),1,0)</formula>
    </cfRule>
  </conditionalFormatting>
  <conditionalFormatting sqref="D56:E56">
    <cfRule type="expression" dxfId="46" priority="40" stopIfTrue="1">
      <formula>IF(AND(OR($D$26="Yes",$D$26=""),OR($D$32="Yes",$D$32=""),D56=""),1,0)</formula>
    </cfRule>
  </conditionalFormatting>
  <conditionalFormatting sqref="D57:E57">
    <cfRule type="expression" dxfId="45" priority="28" stopIfTrue="1">
      <formula>IF(AND(OR($D$27="Yes",$D$27=""),OR($D$33="Yes",$D$33=""),D57=""),1,0)</formula>
    </cfRule>
  </conditionalFormatting>
  <conditionalFormatting sqref="D58:E58">
    <cfRule type="expression" dxfId="44" priority="21" stopIfTrue="1">
      <formula>IF(AND(OR($D$28="Yes",$D$28=""),OR($D$34="Yes",$D$34=""),D58=""),1,0)</formula>
    </cfRule>
  </conditionalFormatting>
  <conditionalFormatting sqref="D59:E59">
    <cfRule type="expression" dxfId="43" priority="17" stopIfTrue="1">
      <formula>IF(AND(OR($D$29="Yes",$D$29=""),OR($D$35="Yes",$D$35=""),D59=""),1,0)</formula>
    </cfRule>
  </conditionalFormatting>
  <conditionalFormatting sqref="D62:E62">
    <cfRule type="expression" dxfId="42" priority="39" stopIfTrue="1">
      <formula>IF(AND(OR($D$26="Yes",$D$26=""),OR($D$32="Yes",$D$32=""),D62=""),1,0)</formula>
    </cfRule>
  </conditionalFormatting>
  <conditionalFormatting sqref="D63:E63">
    <cfRule type="expression" dxfId="41" priority="25" stopIfTrue="1">
      <formula>IF(AND(OR($D$27="Yes",$D$27=""),OR($D$33="Yes",$D$33=""),D63=""),1,0)</formula>
    </cfRule>
  </conditionalFormatting>
  <conditionalFormatting sqref="D64:E64">
    <cfRule type="expression" dxfId="40" priority="20" stopIfTrue="1">
      <formula>IF(AND(OR($D$28="Yes",$D$28=""),OR($D$34="Yes",$D$34=""),D64=""),1,0)</formula>
    </cfRule>
  </conditionalFormatting>
  <conditionalFormatting sqref="D65:E65">
    <cfRule type="expression" dxfId="39" priority="16" stopIfTrue="1">
      <formula>IF(AND(OR($D$29="Yes",$D$29=""),OR($D$35="Yes",$D$35=""),D65=""),1,0)</formula>
    </cfRule>
  </conditionalFormatting>
  <conditionalFormatting sqref="D68:E68">
    <cfRule type="expression" dxfId="38" priority="31" stopIfTrue="1">
      <formula>IF(AND(OR($D$26="Yes",$D$26=""),OR($D$32="Yes",$D$32=""),D68=""),1,0)</formula>
    </cfRule>
  </conditionalFormatting>
  <conditionalFormatting sqref="D69:E69">
    <cfRule type="expression" dxfId="37" priority="27" stopIfTrue="1">
      <formula>IF(AND(OR($D$27="Yes",$D$27=""),OR($D$33="Yes",$D$33=""),D69=""),1,0)</formula>
    </cfRule>
  </conditionalFormatting>
  <conditionalFormatting sqref="D70:E70">
    <cfRule type="expression" dxfId="36" priority="173" stopIfTrue="1">
      <formula>IF(AND(OR($D$28="Yes",$D$28=""),OR($D$34="Yes",$D$34=""),D70=""),1,0)</formula>
    </cfRule>
  </conditionalFormatting>
  <conditionalFormatting sqref="D71:E71">
    <cfRule type="expression" dxfId="35" priority="175" stopIfTrue="1">
      <formula>IF(AND(OR($D$29="Yes",$D$29=""),OR($D$35="Yes",$D$35=""),D71=""),1,0)</formula>
    </cfRule>
  </conditionalFormatting>
  <conditionalFormatting sqref="D75:E75 D77:E77 D79:E79 D81:E81 D83 D85:E85 D87:E87 D89:E89">
    <cfRule type="expression" dxfId="34" priority="96" stopIfTrue="1">
      <formula>AND(OR($D$26="No",AND($D$26="Yes",$D$32="No")),OR($D$27="No",AND($D$27="Yes",$D$33="No")),OR($D$28="No",AND($D$28="Yes",$D$34="No")),OR($D$29="No",AND($D$29="Yes",$D$35="No")))</formula>
    </cfRule>
    <cfRule type="expression" dxfId="33" priority="97" stopIfTrue="1">
      <formula>IF(D75="",TRUE)</formula>
    </cfRule>
  </conditionalFormatting>
  <conditionalFormatting sqref="D9:G9">
    <cfRule type="expression" dxfId="32" priority="163" stopIfTrue="1">
      <formula>IF($D$9="",TRUE)</formula>
    </cfRule>
  </conditionalFormatting>
  <conditionalFormatting sqref="G85:J85">
    <cfRule type="expression" dxfId="31" priority="58" stopIfTrue="1">
      <formula>IF(AND($D$85="Yes, using other format (describe)",$G$85=""),TRUE)</formula>
    </cfRule>
  </conditionalFormatting>
  <conditionalFormatting sqref="D8:J8">
    <cfRule type="expression" dxfId="30" priority="11" stopIfTrue="1">
      <formula>IF($D$8="",TRUE)</formula>
    </cfRule>
  </conditionalFormatting>
  <conditionalFormatting sqref="D15:J15">
    <cfRule type="expression" dxfId="29" priority="8" stopIfTrue="1">
      <formula>IF($D$15="",TRUE)</formula>
    </cfRule>
  </conditionalFormatting>
  <conditionalFormatting sqref="D16:J16">
    <cfRule type="expression" dxfId="28" priority="9" stopIfTrue="1">
      <formula>IF($D$16="",TRUE)</formula>
    </cfRule>
  </conditionalFormatting>
  <conditionalFormatting sqref="D17:J17">
    <cfRule type="expression" dxfId="27" priority="6" stopIfTrue="1">
      <formula>IF($D$17="",TRUE)</formula>
    </cfRule>
  </conditionalFormatting>
  <conditionalFormatting sqref="D18:J18">
    <cfRule type="expression" dxfId="26" priority="10" stopIfTrue="1">
      <formula>IF($D$18="",TRUE)</formula>
    </cfRule>
  </conditionalFormatting>
  <conditionalFormatting sqref="D20:J20">
    <cfRule type="expression" dxfId="25" priority="7" stopIfTrue="1">
      <formula>IF($D$20="",TRUE)</formula>
    </cfRule>
  </conditionalFormatting>
  <conditionalFormatting sqref="G77:J77">
    <cfRule type="expression" dxfId="24" priority="3" stopIfTrue="1">
      <formula>IF(AND($D$77="Yes",$G$77=""),TRUE)</formula>
    </cfRule>
  </conditionalFormatting>
  <conditionalFormatting sqref="D10:J10">
    <cfRule type="expression" dxfId="23" priority="1" stopIfTrue="1">
      <formula>IF($D$9=$Q$9,TRUE)</formula>
    </cfRule>
    <cfRule type="expression" dxfId="22" priority="2" stopIfTrue="1">
      <formula>IF(AND($D$10="",$D$9=$R$9),TRUE)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93DB1126-6B7E-4852-88B7-53073FF4B1D1}"/>
    <hyperlink ref="D20" r:id="rId4" xr:uid="{0F482984-4563-4D67-966B-8B5038B42526}"/>
    <hyperlink ref="G77" r:id="rId5" xr:uid="{3CC74270-FEB9-439B-928E-15C8DF661DF0}"/>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C10" sqref="C10"/>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26.25" customHeight="1">
      <c r="A5" s="262" t="s">
        <v>1841</v>
      </c>
      <c r="B5" s="182" t="str">
        <f ca="1">IF(LEN(A5)=0,"",INDEX('Smelter Look-up'!$A:$A,MATCH($A5,'Smelter Look-up'!$E:$E,0)))</f>
        <v>Tungsten</v>
      </c>
      <c r="C5" s="186" t="str">
        <f ca="1">IF(LEN(A5)=0,"",INDEX('Smelter Look-up'!$C:$C,MATCH($A5,'Smelter Look-up'!$E:$E,0)))</f>
        <v>Niagara Refining LLC</v>
      </c>
      <c r="D5" s="230"/>
      <c r="E5" s="182" t="str">
        <f ca="1">IF(ISERROR($V5),"",OFFSET('Smelter Look-up'!$D$4,$V5-4,0)&amp;"")</f>
        <v>UNITED STATES OF AMERICA</v>
      </c>
      <c r="F5" s="182" t="str">
        <f ca="1">IF(ISERROR($V5),"",OFFSET('Smelter Look-up'!$E$4,$V5-4,0))</f>
        <v>CID002589</v>
      </c>
      <c r="G5" s="182" t="str">
        <f ca="1">IF(C5=$X$4,IF(ISERROR($V5),"Enter smelter details","RMI"),IF(ISERROR($V5),"",OFFSET('Smelter Look-up'!$F$4,$V5-4,0)))</f>
        <v>RMI</v>
      </c>
      <c r="H5" s="183">
        <f ca="1">IF(ISERROR($V5),"",OFFSET('Smelter Look-up'!$G$4,$V5-4,0))</f>
        <v>0</v>
      </c>
      <c r="I5" s="184" t="str">
        <f ca="1">IF(ISERROR($V5),"",OFFSET('Smelter Look-up'!$H$4,$V5-4,0))</f>
        <v>Depew</v>
      </c>
      <c r="J5" s="184" t="str">
        <f ca="1">IF(ISERROR($V5),"",OFFSET('Smelter Look-up'!$I$4,$V5-4,0))</f>
        <v>New York</v>
      </c>
      <c r="K5" s="224"/>
      <c r="L5" s="224"/>
      <c r="M5" s="224"/>
      <c r="N5" s="224"/>
      <c r="O5" s="224"/>
      <c r="P5" s="185"/>
      <c r="Q5" s="225"/>
      <c r="R5" s="182" t="str">
        <f ca="1">IF(ISERROR($V5),"",OFFSET('Smelter Look-up'!$C$4,$V5-4,0)&amp;"")</f>
        <v>Niagara Refining LLC</v>
      </c>
      <c r="S5" s="181" t="str">
        <f t="shared" ref="S5" ca="1" si="0">IF(B5="","",IF(ISERROR(MATCH($E5,CL,0)),"Unknown",INDIRECT("'C'!$A$"&amp;MATCH($E5,CL,0)+1)))</f>
        <v>US</v>
      </c>
      <c r="T5" s="181" t="str">
        <f ca="1">IF(B5="","",IF(ISERROR(MATCH($J5,SorP!$B$1:$B$6279,0)),"",INDIRECT("'SorP'!$A$"&amp;MATCH($S5&amp;$J5,SorP!C:C,0))))</f>
        <v>US-NY</v>
      </c>
      <c r="U5" s="201"/>
      <c r="V5" s="226">
        <f ca="1">IF(C5="",NA(),IF(OR(C5="Smelter not listed",C5="Smelter not yet identified"),MATCH($B5&amp;$D5,'Smelter Look-up'!$J:$J,0),MATCH($B5&amp;$C5,'Smelter Look-up'!$J:$J,0)))</f>
        <v>621</v>
      </c>
      <c r="X5" s="227">
        <f t="shared" ref="X5" ca="1" si="1">IF(AND(C5="Smelter not listed",OR(LEN(D5)=0,LEN(E5)=0)),1,0)</f>
        <v>0</v>
      </c>
      <c r="AB5" s="228" t="str">
        <f t="shared" ref="AB5" ca="1" si="2">B5&amp;C5</f>
        <v>TungstenNiagara Refining LLC</v>
      </c>
    </row>
    <row r="6" spans="1:34" s="227" customFormat="1" ht="19.899999999999999" customHeight="1">
      <c r="A6" s="262" t="s">
        <v>1425</v>
      </c>
      <c r="B6" s="182" t="str">
        <f ca="1">IF(LEN(A6)=0,"",INDEX('Smelter Look-up'!$A:$A,MATCH($A6,'Smelter Look-up'!$E:$E,0)))</f>
        <v>Tungsten</v>
      </c>
      <c r="C6" s="186" t="str">
        <f ca="1">IF(LEN(A6)=0,"",INDEX('Smelter Look-up'!$C:$C,MATCH($A6,'Smelter Look-up'!$E:$E,0)))</f>
        <v>Masan High-Tech Materials</v>
      </c>
      <c r="D6" s="230"/>
      <c r="E6" s="182" t="str">
        <f ca="1">IF(ISERROR($V6),"",OFFSET('Smelter Look-up'!$D$4,$V6-4,0)&amp;"")</f>
        <v>VIET NAM</v>
      </c>
      <c r="F6" s="182" t="str">
        <f ca="1">IF(ISERROR($V6),"",OFFSET('Smelter Look-up'!$E$4,$V6-4,0))</f>
        <v>CID002543</v>
      </c>
      <c r="G6" s="182" t="str">
        <f ca="1">IF(C6=$X$4,IF(ISERROR($V6),"Enter smelter details","RMI"),IF(ISERROR($V6),"",OFFSET('Smelter Look-up'!$F$4,$V6-4,0)))</f>
        <v>RMI</v>
      </c>
      <c r="H6" s="183">
        <f ca="1">IF(ISERROR($V6),"",OFFSET('Smelter Look-up'!$G$4,$V6-4,0))</f>
        <v>0</v>
      </c>
      <c r="I6" s="184" t="str">
        <f ca="1">IF(ISERROR($V6),"",OFFSET('Smelter Look-up'!$H$4,$V6-4,0))</f>
        <v>Dai Tu</v>
      </c>
      <c r="J6" s="184" t="str">
        <f ca="1">IF(ISERROR($V6),"",OFFSET('Smelter Look-up'!$I$4,$V6-4,0))</f>
        <v>Thái Nguyên</v>
      </c>
      <c r="K6" s="224"/>
      <c r="L6" s="224"/>
      <c r="M6" s="224"/>
      <c r="N6" s="224"/>
      <c r="O6" s="224"/>
      <c r="P6" s="185"/>
      <c r="Q6" s="225"/>
      <c r="R6" s="182" t="str">
        <f ca="1">IF(ISERROR($V6),"",OFFSET('Smelter Look-up'!$C$4,$V6-4,0)&amp;"")</f>
        <v>Masan High-Tech Materials</v>
      </c>
      <c r="S6" s="181" t="str">
        <f t="shared" ref="S6:S37" ca="1" si="3">IF(B6="","",IF(ISERROR(MATCH($E6,CL,0)),"Unknown",INDIRECT("'C'!$A$"&amp;MATCH($E6,CL,0)+1)))</f>
        <v>VN</v>
      </c>
      <c r="T6" s="181" t="str">
        <f ca="1">IF(B6="","",IF(ISERROR(MATCH($J6,SorP!$B$1:$B$6279,0)),"",INDIRECT("'SorP'!$A$"&amp;MATCH($S6&amp;$J6,SorP!C:C,0))))</f>
        <v>VN-69</v>
      </c>
      <c r="U6" s="201"/>
      <c r="V6" s="226">
        <f ca="1">IF(C6="",NA(),IF(OR(C6="Smelter not listed",C6="Smelter not yet identified"),MATCH($B6&amp;$D6,'Smelter Look-up'!$J:$J,0),MATCH($B6&amp;$C6,'Smelter Look-up'!$J:$J,0)))</f>
        <v>616</v>
      </c>
      <c r="X6" s="227">
        <f t="shared" ref="X6:X37" ca="1" si="4">IF(AND(C6="Smelter not listed",OR(LEN(D6)=0,LEN(E6)=0)),1,0)</f>
        <v>0</v>
      </c>
      <c r="AB6" s="228" t="str">
        <f t="shared" ref="AB6:AB37" ca="1" si="5">B6&amp;C6</f>
        <v>TungstenMasan High-Tech Materials</v>
      </c>
    </row>
    <row r="7" spans="1:34" s="227" customFormat="1" ht="26.25"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3"/>
        <v/>
      </c>
      <c r="T7" s="181" t="str">
        <f ca="1">IF(B7="","",IF(ISERROR(MATCH($J7,SorP!$B$1:$B$6279,0)),"",INDIRECT("'SorP'!$A$"&amp;MATCH($S7&amp;$J7,SorP!C:C,0))))</f>
        <v/>
      </c>
      <c r="U7" s="201"/>
      <c r="V7" s="226" t="e">
        <f>IF(C7="",NA(),IF(OR(C7="Smelter not listed",C7="Smelter not yet identified"),MATCH($B7&amp;$D7,'Smelter Look-up'!$J:$J,0),MATCH($B7&amp;$C7,'Smelter Look-up'!$J:$J,0)))</f>
        <v>#N/A</v>
      </c>
      <c r="X7" s="227">
        <f t="shared" ca="1" si="4"/>
        <v>0</v>
      </c>
      <c r="AB7" s="228" t="str">
        <f t="shared" si="5"/>
        <v/>
      </c>
    </row>
    <row r="8" spans="1:34" s="227" customFormat="1" ht="19.899999999999999"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3"/>
        <v/>
      </c>
      <c r="T8" s="181" t="str">
        <f ca="1">IF(B8="","",IF(ISERROR(MATCH($J8,SorP!$B$1:$B$6279,0)),"",INDIRECT("'SorP'!$A$"&amp;MATCH($S8&amp;$J8,SorP!C:C,0))))</f>
        <v/>
      </c>
      <c r="U8" s="201"/>
      <c r="V8" s="226" t="e">
        <f>IF(C8="",NA(),IF(OR(C8="Smelter not listed",C8="Smelter not yet identified"),MATCH($B8&amp;$D8,'Smelter Look-up'!$J:$J,0),MATCH($B8&amp;$C8,'Smelter Look-up'!$J:$J,0)))</f>
        <v>#N/A</v>
      </c>
      <c r="X8" s="227">
        <f t="shared" ca="1" si="4"/>
        <v>0</v>
      </c>
      <c r="AB8" s="228" t="str">
        <f t="shared" si="5"/>
        <v/>
      </c>
    </row>
    <row r="9" spans="1:34" s="227" customFormat="1" ht="19.899999999999999"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3"/>
        <v/>
      </c>
      <c r="T9" s="181" t="str">
        <f ca="1">IF(B9="","",IF(ISERROR(MATCH($J9,SorP!$B$1:$B$6279,0)),"",INDIRECT("'SorP'!$A$"&amp;MATCH($S9&amp;$J9,SorP!C:C,0))))</f>
        <v/>
      </c>
      <c r="U9" s="201"/>
      <c r="V9" s="226" t="e">
        <f>IF(C9="",NA(),IF(OR(C9="Smelter not listed",C9="Smelter not yet identified"),MATCH($B9&amp;$D9,'Smelter Look-up'!$J:$J,0),MATCH($B9&amp;$C9,'Smelter Look-up'!$J:$J,0)))</f>
        <v>#N/A</v>
      </c>
      <c r="X9" s="227">
        <f t="shared" ca="1" si="4"/>
        <v>0</v>
      </c>
      <c r="AB9" s="228" t="str">
        <f t="shared" si="5"/>
        <v/>
      </c>
    </row>
    <row r="10" spans="1:34" s="227" customFormat="1" ht="19.899999999999999"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3"/>
        <v/>
      </c>
      <c r="T10" s="181" t="str">
        <f ca="1">IF(B10="","",IF(ISERROR(MATCH($J10,SorP!$B$1:$B$6279,0)),"",INDIRECT("'SorP'!$A$"&amp;MATCH($S10&amp;$J10,SorP!C:C,0))))</f>
        <v/>
      </c>
      <c r="U10" s="201"/>
      <c r="V10" s="226" t="e">
        <f>IF(C10="",NA(),IF(OR(C10="Smelter not listed",C10="Smelter not yet identified"),MATCH($B10&amp;$D10,'Smelter Look-up'!$J:$J,0),MATCH($B10&amp;$C10,'Smelter Look-up'!$J:$J,0)))</f>
        <v>#N/A</v>
      </c>
      <c r="X10" s="227">
        <f t="shared" ca="1" si="4"/>
        <v>0</v>
      </c>
      <c r="AB10" s="228" t="str">
        <f t="shared" si="5"/>
        <v/>
      </c>
    </row>
    <row r="11" spans="1:34" s="227" customFormat="1" ht="19.899999999999999"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3"/>
        <v/>
      </c>
      <c r="T11" s="181" t="str">
        <f ca="1">IF(B11="","",IF(ISERROR(MATCH($J11,SorP!$B$1:$B$6279,0)),"",INDIRECT("'SorP'!$A$"&amp;MATCH($S11&amp;$J11,SorP!C:C,0))))</f>
        <v/>
      </c>
      <c r="U11" s="201"/>
      <c r="V11" s="226" t="e">
        <f>IF(C11="",NA(),IF(OR(C11="Smelter not listed",C11="Smelter not yet identified"),MATCH($B11&amp;$D11,'Smelter Look-up'!$J:$J,0),MATCH($B11&amp;$C11,'Smelter Look-up'!$J:$J,0)))</f>
        <v>#N/A</v>
      </c>
      <c r="X11" s="227">
        <f t="shared" ca="1" si="4"/>
        <v>0</v>
      </c>
      <c r="AB11" s="228" t="str">
        <f t="shared" si="5"/>
        <v/>
      </c>
    </row>
    <row r="12" spans="1:34" s="227" customFormat="1" ht="19.899999999999999"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3"/>
        <v/>
      </c>
      <c r="T12" s="181" t="str">
        <f ca="1">IF(B12="","",IF(ISERROR(MATCH($J12,SorP!$B$1:$B$6279,0)),"",INDIRECT("'SorP'!$A$"&amp;MATCH($S12&amp;$J12,SorP!C:C,0))))</f>
        <v/>
      </c>
      <c r="U12" s="201"/>
      <c r="V12" s="226" t="e">
        <f>IF(C12="",NA(),IF(OR(C12="Smelter not listed",C12="Smelter not yet identified"),MATCH($B12&amp;$D12,'Smelter Look-up'!$J:$J,0),MATCH($B12&amp;$C12,'Smelter Look-up'!$J:$J,0)))</f>
        <v>#N/A</v>
      </c>
      <c r="X12" s="227">
        <f t="shared" ca="1" si="4"/>
        <v>0</v>
      </c>
      <c r="AB12" s="228" t="str">
        <f t="shared" si="5"/>
        <v/>
      </c>
    </row>
    <row r="13" spans="1:34" s="227" customFormat="1" ht="19.899999999999999"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3"/>
        <v/>
      </c>
      <c r="T13" s="181" t="str">
        <f ca="1">IF(B13="","",IF(ISERROR(MATCH($J13,SorP!$B$1:$B$6279,0)),"",INDIRECT("'SorP'!$A$"&amp;MATCH($S13&amp;$J13,SorP!C:C,0))))</f>
        <v/>
      </c>
      <c r="U13" s="201"/>
      <c r="V13" s="226" t="e">
        <f>IF(C13="",NA(),IF(OR(C13="Smelter not listed",C13="Smelter not yet identified"),MATCH($B13&amp;$D13,'Smelter Look-up'!$J:$J,0),MATCH($B13&amp;$C13,'Smelter Look-up'!$J:$J,0)))</f>
        <v>#N/A</v>
      </c>
      <c r="X13" s="227">
        <f t="shared" ca="1" si="4"/>
        <v>0</v>
      </c>
      <c r="AB13" s="228" t="str">
        <f t="shared" si="5"/>
        <v/>
      </c>
    </row>
    <row r="14" spans="1:34" s="227" customFormat="1" ht="19.899999999999999"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3"/>
        <v/>
      </c>
      <c r="T14" s="181" t="str">
        <f ca="1">IF(B14="","",IF(ISERROR(MATCH($J14,SorP!$B$1:$B$6279,0)),"",INDIRECT("'SorP'!$A$"&amp;MATCH($S14&amp;$J14,SorP!C:C,0))))</f>
        <v/>
      </c>
      <c r="U14" s="201"/>
      <c r="V14" s="226" t="e">
        <f>IF(C14="",NA(),IF(OR(C14="Smelter not listed",C14="Smelter not yet identified"),MATCH($B14&amp;$D14,'Smelter Look-up'!$J:$J,0),MATCH($B14&amp;$C14,'Smelter Look-up'!$J:$J,0)))</f>
        <v>#N/A</v>
      </c>
      <c r="X14" s="227">
        <f t="shared" ca="1" si="4"/>
        <v>0</v>
      </c>
      <c r="AB14" s="228" t="str">
        <f t="shared" si="5"/>
        <v/>
      </c>
    </row>
    <row r="15" spans="1:34" s="227" customFormat="1" ht="19.899999999999999"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3"/>
        <v/>
      </c>
      <c r="T15" s="181" t="str">
        <f ca="1">IF(B15="","",IF(ISERROR(MATCH($J15,SorP!$B$1:$B$6279,0)),"",INDIRECT("'SorP'!$A$"&amp;MATCH($S15&amp;$J15,SorP!C:C,0))))</f>
        <v/>
      </c>
      <c r="U15" s="201"/>
      <c r="V15" s="226" t="e">
        <f>IF(C15="",NA(),IF(OR(C15="Smelter not listed",C15="Smelter not yet identified"),MATCH($B15&amp;$D15,'Smelter Look-up'!$J:$J,0),MATCH($B15&amp;$C15,'Smelter Look-up'!$J:$J,0)))</f>
        <v>#N/A</v>
      </c>
      <c r="X15" s="227">
        <f t="shared" ca="1" si="4"/>
        <v>0</v>
      </c>
      <c r="AB15" s="228" t="str">
        <f t="shared" si="5"/>
        <v/>
      </c>
    </row>
    <row r="16" spans="1:34" s="227" customFormat="1" ht="19.899999999999999"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3"/>
        <v/>
      </c>
      <c r="T16" s="181" t="str">
        <f ca="1">IF(B16="","",IF(ISERROR(MATCH($J16,SorP!$B$1:$B$6279,0)),"",INDIRECT("'SorP'!$A$"&amp;MATCH($S16&amp;$J16,SorP!C:C,0))))</f>
        <v/>
      </c>
      <c r="U16" s="201"/>
      <c r="V16" s="226" t="e">
        <f>IF(C16="",NA(),IF(OR(C16="Smelter not listed",C16="Smelter not yet identified"),MATCH($B16&amp;$D16,'Smelter Look-up'!$J:$J,0),MATCH($B16&amp;$C16,'Smelter Look-up'!$J:$J,0)))</f>
        <v>#N/A</v>
      </c>
      <c r="X16" s="227">
        <f t="shared" ca="1" si="4"/>
        <v>0</v>
      </c>
      <c r="AB16" s="228" t="str">
        <f t="shared" si="5"/>
        <v/>
      </c>
    </row>
    <row r="17" spans="1:28" s="227" customFormat="1" ht="19.899999999999999"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3"/>
        <v/>
      </c>
      <c r="T17" s="181" t="str">
        <f ca="1">IF(B17="","",IF(ISERROR(MATCH($J17,SorP!$B$1:$B$6279,0)),"",INDIRECT("'SorP'!$A$"&amp;MATCH($S17&amp;$J17,SorP!C:C,0))))</f>
        <v/>
      </c>
      <c r="U17" s="201"/>
      <c r="V17" s="226" t="e">
        <f>IF(C17="",NA(),IF(OR(C17="Smelter not listed",C17="Smelter not yet identified"),MATCH($B17&amp;$D17,'Smelter Look-up'!$J:$J,0),MATCH($B17&amp;$C17,'Smelter Look-up'!$J:$J,0)))</f>
        <v>#N/A</v>
      </c>
      <c r="X17" s="227">
        <f t="shared" ca="1" si="4"/>
        <v>0</v>
      </c>
      <c r="AB17" s="228" t="str">
        <f t="shared" si="5"/>
        <v/>
      </c>
    </row>
    <row r="18" spans="1:28" s="227" customFormat="1" ht="19.899999999999999"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3"/>
        <v/>
      </c>
      <c r="T18" s="181" t="str">
        <f ca="1">IF(B18="","",IF(ISERROR(MATCH($J18,SorP!$B$1:$B$6279,0)),"",INDIRECT("'SorP'!$A$"&amp;MATCH($S18&amp;$J18,SorP!C:C,0))))</f>
        <v/>
      </c>
      <c r="U18" s="201"/>
      <c r="V18" s="226" t="e">
        <f>IF(C18="",NA(),IF(OR(C18="Smelter not listed",C18="Smelter not yet identified"),MATCH($B18&amp;$D18,'Smelter Look-up'!$J:$J,0),MATCH($B18&amp;$C18,'Smelter Look-up'!$J:$J,0)))</f>
        <v>#N/A</v>
      </c>
      <c r="X18" s="227">
        <f t="shared" ca="1" si="4"/>
        <v>0</v>
      </c>
      <c r="AB18" s="228" t="str">
        <f t="shared" si="5"/>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3"/>
        <v/>
      </c>
      <c r="T19" s="181" t="str">
        <f ca="1">IF(B19="","",IF(ISERROR(MATCH($J19,SorP!$B$1:$B$6279,0)),"",INDIRECT("'SorP'!$A$"&amp;MATCH($S19&amp;$J19,SorP!C:C,0))))</f>
        <v/>
      </c>
      <c r="U19" s="201"/>
      <c r="V19" s="226" t="e">
        <f>IF(C19="",NA(),IF(OR(C19="Smelter not listed",C19="Smelter not yet identified"),MATCH($B19&amp;$D19,'Smelter Look-up'!$J:$J,0),MATCH($B19&amp;$C19,'Smelter Look-up'!$J:$J,0)))</f>
        <v>#N/A</v>
      </c>
      <c r="X19" s="227">
        <f t="shared" ca="1" si="4"/>
        <v>0</v>
      </c>
      <c r="AB19" s="228" t="str">
        <f t="shared" si="5"/>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3"/>
        <v/>
      </c>
      <c r="T20" s="181" t="str">
        <f ca="1">IF(B20="","",IF(ISERROR(MATCH($J20,SorP!$B$1:$B$6279,0)),"",INDIRECT("'SorP'!$A$"&amp;MATCH($S20&amp;$J20,SorP!C:C,0))))</f>
        <v/>
      </c>
      <c r="U20" s="201"/>
      <c r="V20" s="226" t="e">
        <f>IF(C20="",NA(),IF(OR(C20="Smelter not listed",C20="Smelter not yet identified"),MATCH($B20&amp;$D20,'Smelter Look-up'!$J:$J,0),MATCH($B20&amp;$C20,'Smelter Look-up'!$J:$J,0)))</f>
        <v>#N/A</v>
      </c>
      <c r="X20" s="227">
        <f t="shared" ca="1" si="4"/>
        <v>0</v>
      </c>
      <c r="AB20" s="228" t="str">
        <f t="shared" si="5"/>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3"/>
        <v/>
      </c>
      <c r="T21" s="181" t="str">
        <f ca="1">IF(B21="","",IF(ISERROR(MATCH($J21,SorP!$B$1:$B$6279,0)),"",INDIRECT("'SorP'!$A$"&amp;MATCH($S21&amp;$J21,SorP!C:C,0))))</f>
        <v/>
      </c>
      <c r="U21" s="201"/>
      <c r="V21" s="226" t="e">
        <f>IF(C21="",NA(),IF(OR(C21="Smelter not listed",C21="Smelter not yet identified"),MATCH($B21&amp;$D21,'Smelter Look-up'!$J:$J,0),MATCH($B21&amp;$C21,'Smelter Look-up'!$J:$J,0)))</f>
        <v>#N/A</v>
      </c>
      <c r="X21" s="227">
        <f t="shared" ca="1" si="4"/>
        <v>0</v>
      </c>
      <c r="AB21" s="228" t="str">
        <f t="shared" si="5"/>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3"/>
        <v/>
      </c>
      <c r="T22" s="181" t="str">
        <f ca="1">IF(B22="","",IF(ISERROR(MATCH($J22,SorP!$B$1:$B$6279,0)),"",INDIRECT("'SorP'!$A$"&amp;MATCH($S22&amp;$J22,SorP!C:C,0))))</f>
        <v/>
      </c>
      <c r="U22" s="201"/>
      <c r="V22" s="226" t="e">
        <f>IF(C22="",NA(),IF(OR(C22="Smelter not listed",C22="Smelter not yet identified"),MATCH($B22&amp;$D22,'Smelter Look-up'!$J:$J,0),MATCH($B22&amp;$C22,'Smelter Look-up'!$J:$J,0)))</f>
        <v>#N/A</v>
      </c>
      <c r="X22" s="227">
        <f t="shared" ca="1" si="4"/>
        <v>0</v>
      </c>
      <c r="AB22" s="228" t="str">
        <f t="shared" si="5"/>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3"/>
        <v/>
      </c>
      <c r="T23" s="181" t="str">
        <f ca="1">IF(B23="","",IF(ISERROR(MATCH($J23,SorP!$B$1:$B$6279,0)),"",INDIRECT("'SorP'!$A$"&amp;MATCH($S23&amp;$J23,SorP!C:C,0))))</f>
        <v/>
      </c>
      <c r="U23" s="201"/>
      <c r="V23" s="226" t="e">
        <f>IF(C23="",NA(),IF(OR(C23="Smelter not listed",C23="Smelter not yet identified"),MATCH($B23&amp;$D23,'Smelter Look-up'!$J:$J,0),MATCH($B23&amp;$C23,'Smelter Look-up'!$J:$J,0)))</f>
        <v>#N/A</v>
      </c>
      <c r="X23" s="227">
        <f t="shared" ca="1" si="4"/>
        <v>0</v>
      </c>
      <c r="AB23" s="228" t="str">
        <f t="shared" si="5"/>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3"/>
        <v/>
      </c>
      <c r="T24" s="181" t="str">
        <f ca="1">IF(B24="","",IF(ISERROR(MATCH($J24,SorP!$B$1:$B$6279,0)),"",INDIRECT("'SorP'!$A$"&amp;MATCH($S24&amp;$J24,SorP!C:C,0))))</f>
        <v/>
      </c>
      <c r="U24" s="201"/>
      <c r="V24" s="226" t="e">
        <f>IF(C24="",NA(),IF(OR(C24="Smelter not listed",C24="Smelter not yet identified"),MATCH($B24&amp;$D24,'Smelter Look-up'!$J:$J,0),MATCH($B24&amp;$C24,'Smelter Look-up'!$J:$J,0)))</f>
        <v>#N/A</v>
      </c>
      <c r="X24" s="227">
        <f t="shared" ca="1" si="4"/>
        <v>0</v>
      </c>
      <c r="AB24" s="228" t="str">
        <f t="shared" si="5"/>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3"/>
        <v/>
      </c>
      <c r="T25" s="181" t="str">
        <f ca="1">IF(B25="","",IF(ISERROR(MATCH($J25,SorP!$B$1:$B$6279,0)),"",INDIRECT("'SorP'!$A$"&amp;MATCH($S25&amp;$J25,SorP!C:C,0))))</f>
        <v/>
      </c>
      <c r="U25" s="201"/>
      <c r="V25" s="226" t="e">
        <f>IF(C25="",NA(),IF(OR(C25="Smelter not listed",C25="Smelter not yet identified"),MATCH($B25&amp;$D25,'Smelter Look-up'!$J:$J,0),MATCH($B25&amp;$C25,'Smelter Look-up'!$J:$J,0)))</f>
        <v>#N/A</v>
      </c>
      <c r="X25" s="227">
        <f t="shared" ca="1" si="4"/>
        <v>0</v>
      </c>
      <c r="AB25" s="228" t="str">
        <f t="shared" si="5"/>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3"/>
        <v/>
      </c>
      <c r="T26" s="181" t="str">
        <f ca="1">IF(B26="","",IF(ISERROR(MATCH($J26,SorP!$B$1:$B$6279,0)),"",INDIRECT("'SorP'!$A$"&amp;MATCH($S26&amp;$J26,SorP!C:C,0))))</f>
        <v/>
      </c>
      <c r="U26" s="201"/>
      <c r="V26" s="226" t="e">
        <f>IF(C26="",NA(),IF(OR(C26="Smelter not listed",C26="Smelter not yet identified"),MATCH($B26&amp;$D26,'Smelter Look-up'!$J:$J,0),MATCH($B26&amp;$C26,'Smelter Look-up'!$J:$J,0)))</f>
        <v>#N/A</v>
      </c>
      <c r="X26" s="227">
        <f t="shared" ca="1" si="4"/>
        <v>0</v>
      </c>
      <c r="AB26" s="228" t="str">
        <f t="shared" si="5"/>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3"/>
        <v/>
      </c>
      <c r="T27" s="181" t="str">
        <f ca="1">IF(B27="","",IF(ISERROR(MATCH($J27,SorP!$B$1:$B$6279,0)),"",INDIRECT("'SorP'!$A$"&amp;MATCH($S27&amp;$J27,SorP!C:C,0))))</f>
        <v/>
      </c>
      <c r="U27" s="201"/>
      <c r="V27" s="226" t="e">
        <f>IF(C27="",NA(),IF(OR(C27="Smelter not listed",C27="Smelter not yet identified"),MATCH($B27&amp;$D27,'Smelter Look-up'!$J:$J,0),MATCH($B27&amp;$C27,'Smelter Look-up'!$J:$J,0)))</f>
        <v>#N/A</v>
      </c>
      <c r="X27" s="227">
        <f t="shared" ca="1" si="4"/>
        <v>0</v>
      </c>
      <c r="AB27" s="228" t="str">
        <f t="shared" si="5"/>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3"/>
        <v/>
      </c>
      <c r="T28" s="181" t="str">
        <f ca="1">IF(B28="","",IF(ISERROR(MATCH($J28,SorP!$B$1:$B$6279,0)),"",INDIRECT("'SorP'!$A$"&amp;MATCH($S28&amp;$J28,SorP!C:C,0))))</f>
        <v/>
      </c>
      <c r="U28" s="201"/>
      <c r="V28" s="226" t="e">
        <f>IF(C28="",NA(),IF(OR(C28="Smelter not listed",C28="Smelter not yet identified"),MATCH($B28&amp;$D28,'Smelter Look-up'!$J:$J,0),MATCH($B28&amp;$C28,'Smelter Look-up'!$J:$J,0)))</f>
        <v>#N/A</v>
      </c>
      <c r="X28" s="227">
        <f t="shared" ca="1" si="4"/>
        <v>0</v>
      </c>
      <c r="AB28" s="228" t="str">
        <f t="shared" si="5"/>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3"/>
        <v/>
      </c>
      <c r="T29" s="181" t="str">
        <f ca="1">IF(B29="","",IF(ISERROR(MATCH($J29,SorP!$B$1:$B$6279,0)),"",INDIRECT("'SorP'!$A$"&amp;MATCH($S29&amp;$J29,SorP!C:C,0))))</f>
        <v/>
      </c>
      <c r="U29" s="201"/>
      <c r="V29" s="226" t="e">
        <f>IF(C29="",NA(),IF(OR(C29="Smelter not listed",C29="Smelter not yet identified"),MATCH($B29&amp;$D29,'Smelter Look-up'!$J:$J,0),MATCH($B29&amp;$C29,'Smelter Look-up'!$J:$J,0)))</f>
        <v>#N/A</v>
      </c>
      <c r="X29" s="227">
        <f t="shared" ca="1" si="4"/>
        <v>0</v>
      </c>
      <c r="AB29" s="228" t="str">
        <f t="shared" si="5"/>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3"/>
        <v/>
      </c>
      <c r="T30" s="181" t="str">
        <f ca="1">IF(B30="","",IF(ISERROR(MATCH($J30,SorP!$B$1:$B$6279,0)),"",INDIRECT("'SorP'!$A$"&amp;MATCH($S30&amp;$J30,SorP!C:C,0))))</f>
        <v/>
      </c>
      <c r="U30" s="201"/>
      <c r="V30" s="226" t="e">
        <f>IF(C30="",NA(),IF(OR(C30="Smelter not listed",C30="Smelter not yet identified"),MATCH($B30&amp;$D30,'Smelter Look-up'!$J:$J,0),MATCH($B30&amp;$C30,'Smelter Look-up'!$J:$J,0)))</f>
        <v>#N/A</v>
      </c>
      <c r="X30" s="227">
        <f t="shared" ca="1" si="4"/>
        <v>0</v>
      </c>
      <c r="AB30" s="228" t="str">
        <f t="shared" si="5"/>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3"/>
        <v/>
      </c>
      <c r="T31" s="181" t="str">
        <f ca="1">IF(B31="","",IF(ISERROR(MATCH($J31,SorP!$B$1:$B$6279,0)),"",INDIRECT("'SorP'!$A$"&amp;MATCH($S31&amp;$J31,SorP!C:C,0))))</f>
        <v/>
      </c>
      <c r="U31" s="201"/>
      <c r="V31" s="226" t="e">
        <f>IF(C31="",NA(),IF(OR(C31="Smelter not listed",C31="Smelter not yet identified"),MATCH($B31&amp;$D31,'Smelter Look-up'!$J:$J,0),MATCH($B31&amp;$C31,'Smelter Look-up'!$J:$J,0)))</f>
        <v>#N/A</v>
      </c>
      <c r="X31" s="227">
        <f t="shared" ca="1" si="4"/>
        <v>0</v>
      </c>
      <c r="AB31" s="228" t="str">
        <f t="shared" si="5"/>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3"/>
        <v/>
      </c>
      <c r="T32" s="181" t="str">
        <f ca="1">IF(B32="","",IF(ISERROR(MATCH($J32,SorP!$B$1:$B$6279,0)),"",INDIRECT("'SorP'!$A$"&amp;MATCH($S32&amp;$J32,SorP!C:C,0))))</f>
        <v/>
      </c>
      <c r="U32" s="201"/>
      <c r="V32" s="226" t="e">
        <f>IF(C32="",NA(),IF(OR(C32="Smelter not listed",C32="Smelter not yet identified"),MATCH($B32&amp;$D32,'Smelter Look-up'!$J:$J,0),MATCH($B32&amp;$C32,'Smelter Look-up'!$J:$J,0)))</f>
        <v>#N/A</v>
      </c>
      <c r="X32" s="227">
        <f t="shared" ca="1" si="4"/>
        <v>0</v>
      </c>
      <c r="AB32" s="228" t="str">
        <f t="shared" si="5"/>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3"/>
        <v/>
      </c>
      <c r="T33" s="181" t="str">
        <f ca="1">IF(B33="","",IF(ISERROR(MATCH($J33,SorP!$B$1:$B$6279,0)),"",INDIRECT("'SorP'!$A$"&amp;MATCH($S33&amp;$J33,SorP!C:C,0))))</f>
        <v/>
      </c>
      <c r="U33" s="201"/>
      <c r="V33" s="226" t="e">
        <f>IF(C33="",NA(),IF(OR(C33="Smelter not listed",C33="Smelter not yet identified"),MATCH($B33&amp;$D33,'Smelter Look-up'!$J:$J,0),MATCH($B33&amp;$C33,'Smelter Look-up'!$J:$J,0)))</f>
        <v>#N/A</v>
      </c>
      <c r="X33" s="227">
        <f t="shared" ca="1" si="4"/>
        <v>0</v>
      </c>
      <c r="AB33" s="228" t="str">
        <f t="shared" si="5"/>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3"/>
        <v/>
      </c>
      <c r="T34" s="181" t="str">
        <f ca="1">IF(B34="","",IF(ISERROR(MATCH($J34,SorP!$B$1:$B$6279,0)),"",INDIRECT("'SorP'!$A$"&amp;MATCH($S34&amp;$J34,SorP!C:C,0))))</f>
        <v/>
      </c>
      <c r="U34" s="201"/>
      <c r="V34" s="226" t="e">
        <f>IF(C34="",NA(),IF(OR(C34="Smelter not listed",C34="Smelter not yet identified"),MATCH($B34&amp;$D34,'Smelter Look-up'!$J:$J,0),MATCH($B34&amp;$C34,'Smelter Look-up'!$J:$J,0)))</f>
        <v>#N/A</v>
      </c>
      <c r="X34" s="227">
        <f t="shared" ca="1" si="4"/>
        <v>0</v>
      </c>
      <c r="AB34" s="228" t="str">
        <f t="shared" si="5"/>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3"/>
        <v/>
      </c>
      <c r="T35" s="181" t="str">
        <f ca="1">IF(B35="","",IF(ISERROR(MATCH($J35,SorP!$B$1:$B$6279,0)),"",INDIRECT("'SorP'!$A$"&amp;MATCH($S35&amp;$J35,SorP!C:C,0))))</f>
        <v/>
      </c>
      <c r="U35" s="201"/>
      <c r="V35" s="226" t="e">
        <f>IF(C35="",NA(),IF(OR(C35="Smelter not listed",C35="Smelter not yet identified"),MATCH($B35&amp;$D35,'Smelter Look-up'!$J:$J,0),MATCH($B35&amp;$C35,'Smelter Look-up'!$J:$J,0)))</f>
        <v>#N/A</v>
      </c>
      <c r="X35" s="227">
        <f t="shared" ca="1" si="4"/>
        <v>0</v>
      </c>
      <c r="AB35" s="228" t="str">
        <f t="shared" si="5"/>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3"/>
        <v/>
      </c>
      <c r="T36" s="181" t="str">
        <f ca="1">IF(B36="","",IF(ISERROR(MATCH($J36,SorP!$B$1:$B$6279,0)),"",INDIRECT("'SorP'!$A$"&amp;MATCH($S36&amp;$J36,SorP!C:C,0))))</f>
        <v/>
      </c>
      <c r="U36" s="201"/>
      <c r="V36" s="226" t="e">
        <f>IF(C36="",NA(),IF(OR(C36="Smelter not listed",C36="Smelter not yet identified"),MATCH($B36&amp;$D36,'Smelter Look-up'!$J:$J,0),MATCH($B36&amp;$C36,'Smelter Look-up'!$J:$J,0)))</f>
        <v>#N/A</v>
      </c>
      <c r="X36" s="227">
        <f t="shared" ca="1" si="4"/>
        <v>0</v>
      </c>
      <c r="AB36" s="228" t="str">
        <f t="shared" si="5"/>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3"/>
        <v/>
      </c>
      <c r="T37" s="181" t="str">
        <f ca="1">IF(B37="","",IF(ISERROR(MATCH($J37,SorP!$B$1:$B$6279,0)),"",INDIRECT("'SorP'!$A$"&amp;MATCH($S37&amp;$J37,SorP!C:C,0))))</f>
        <v/>
      </c>
      <c r="U37" s="201"/>
      <c r="V37" s="226" t="e">
        <f>IF(C37="",NA(),IF(OR(C37="Smelter not listed",C37="Smelter not yet identified"),MATCH($B37&amp;$D37,'Smelter Look-up'!$J:$J,0),MATCH($B37&amp;$C37,'Smelter Look-up'!$J:$J,0)))</f>
        <v>#N/A</v>
      </c>
      <c r="X37" s="227">
        <f t="shared" ca="1" si="4"/>
        <v>0</v>
      </c>
      <c r="AB37" s="228" t="str">
        <f t="shared" si="5"/>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6">IF(B38="","",IF(ISERROR(MATCH($E38,CL,0)),"Unknown",INDIRECT("'C'!$A$"&amp;MATCH($E38,CL,0)+1)))</f>
        <v/>
      </c>
      <c r="T38" s="181" t="str">
        <f ca="1">IF(B38="","",IF(ISERROR(MATCH($J38,SorP!$B$1:$B$6279,0)),"",INDIRECT("'SorP'!$A$"&amp;MATCH($S38&amp;$J38,SorP!C:C,0))))</f>
        <v/>
      </c>
      <c r="U38" s="201"/>
      <c r="V38" s="226" t="e">
        <f>IF(C38="",NA(),IF(OR(C38="Smelter not listed",C38="Smelter not yet identified"),MATCH($B38&amp;$D38,'Smelter Look-up'!$J:$J,0),MATCH($B38&amp;$C38,'Smelter Look-up'!$J:$J,0)))</f>
        <v>#N/A</v>
      </c>
      <c r="X38" s="227">
        <f t="shared" ref="X38:X68" ca="1" si="7">IF(AND(C38="Smelter not listed",OR(LEN(D38)=0,LEN(E38)=0)),1,0)</f>
        <v>0</v>
      </c>
      <c r="AB38" s="228" t="str">
        <f t="shared" ref="AB38:AB68" si="8">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6"/>
        <v/>
      </c>
      <c r="T39" s="181" t="str">
        <f ca="1">IF(B39="","",IF(ISERROR(MATCH($J39,SorP!$B$1:$B$6279,0)),"",INDIRECT("'SorP'!$A$"&amp;MATCH($S39&amp;$J39,SorP!C:C,0))))</f>
        <v/>
      </c>
      <c r="U39" s="201"/>
      <c r="V39" s="226" t="e">
        <f>IF(C39="",NA(),IF(OR(C39="Smelter not listed",C39="Smelter not yet identified"),MATCH($B39&amp;$D39,'Smelter Look-up'!$J:$J,0),MATCH($B39&amp;$C39,'Smelter Look-up'!$J:$J,0)))</f>
        <v>#N/A</v>
      </c>
      <c r="X39" s="227">
        <f t="shared" ca="1" si="7"/>
        <v>0</v>
      </c>
      <c r="AB39" s="228" t="str">
        <f t="shared" si="8"/>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6"/>
        <v/>
      </c>
      <c r="T40" s="181" t="str">
        <f ca="1">IF(B40="","",IF(ISERROR(MATCH($J40,SorP!$B$1:$B$6279,0)),"",INDIRECT("'SorP'!$A$"&amp;MATCH($S40&amp;$J40,SorP!C:C,0))))</f>
        <v/>
      </c>
      <c r="U40" s="201"/>
      <c r="V40" s="226" t="e">
        <f>IF(C40="",NA(),IF(OR(C40="Smelter not listed",C40="Smelter not yet identified"),MATCH($B40&amp;$D40,'Smelter Look-up'!$J:$J,0),MATCH($B40&amp;$C40,'Smelter Look-up'!$J:$J,0)))</f>
        <v>#N/A</v>
      </c>
      <c r="X40" s="227">
        <f t="shared" ca="1" si="7"/>
        <v>0</v>
      </c>
      <c r="AB40" s="228" t="str">
        <f t="shared" si="8"/>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6"/>
        <v/>
      </c>
      <c r="T41" s="181" t="str">
        <f ca="1">IF(B41="","",IF(ISERROR(MATCH($J41,SorP!$B$1:$B$6279,0)),"",INDIRECT("'SorP'!$A$"&amp;MATCH($S41&amp;$J41,SorP!C:C,0))))</f>
        <v/>
      </c>
      <c r="U41" s="201"/>
      <c r="V41" s="226" t="e">
        <f>IF(C41="",NA(),IF(OR(C41="Smelter not listed",C41="Smelter not yet identified"),MATCH($B41&amp;$D41,'Smelter Look-up'!$J:$J,0),MATCH($B41&amp;$C41,'Smelter Look-up'!$J:$J,0)))</f>
        <v>#N/A</v>
      </c>
      <c r="X41" s="227">
        <f t="shared" ca="1" si="7"/>
        <v>0</v>
      </c>
      <c r="AB41" s="228" t="str">
        <f t="shared" si="8"/>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6"/>
        <v/>
      </c>
      <c r="T42" s="181" t="str">
        <f ca="1">IF(B42="","",IF(ISERROR(MATCH($J42,SorP!$B$1:$B$6279,0)),"",INDIRECT("'SorP'!$A$"&amp;MATCH($S42&amp;$J42,SorP!C:C,0))))</f>
        <v/>
      </c>
      <c r="U42" s="201"/>
      <c r="V42" s="226" t="e">
        <f>IF(C42="",NA(),IF(OR(C42="Smelter not listed",C42="Smelter not yet identified"),MATCH($B42&amp;$D42,'Smelter Look-up'!$J:$J,0),MATCH($B42&amp;$C42,'Smelter Look-up'!$J:$J,0)))</f>
        <v>#N/A</v>
      </c>
      <c r="X42" s="227">
        <f t="shared" ca="1" si="7"/>
        <v>0</v>
      </c>
      <c r="AB42" s="228" t="str">
        <f t="shared" si="8"/>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6"/>
        <v/>
      </c>
      <c r="T43" s="181" t="str">
        <f ca="1">IF(B43="","",IF(ISERROR(MATCH($J43,SorP!$B$1:$B$6279,0)),"",INDIRECT("'SorP'!$A$"&amp;MATCH($S43&amp;$J43,SorP!C:C,0))))</f>
        <v/>
      </c>
      <c r="U43" s="201"/>
      <c r="V43" s="226" t="e">
        <f>IF(C43="",NA(),IF(OR(C43="Smelter not listed",C43="Smelter not yet identified"),MATCH($B43&amp;$D43,'Smelter Look-up'!$J:$J,0),MATCH($B43&amp;$C43,'Smelter Look-up'!$J:$J,0)))</f>
        <v>#N/A</v>
      </c>
      <c r="X43" s="227">
        <f t="shared" ca="1" si="7"/>
        <v>0</v>
      </c>
      <c r="AB43" s="228" t="str">
        <f t="shared" si="8"/>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6"/>
        <v/>
      </c>
      <c r="T44" s="181" t="str">
        <f ca="1">IF(B44="","",IF(ISERROR(MATCH($J44,SorP!$B$1:$B$6279,0)),"",INDIRECT("'SorP'!$A$"&amp;MATCH($S44&amp;$J44,SorP!C:C,0))))</f>
        <v/>
      </c>
      <c r="U44" s="201"/>
      <c r="V44" s="226" t="e">
        <f>IF(C44="",NA(),IF(OR(C44="Smelter not listed",C44="Smelter not yet identified"),MATCH($B44&amp;$D44,'Smelter Look-up'!$J:$J,0),MATCH($B44&amp;$C44,'Smelter Look-up'!$J:$J,0)))</f>
        <v>#N/A</v>
      </c>
      <c r="X44" s="227">
        <f t="shared" ca="1" si="7"/>
        <v>0</v>
      </c>
      <c r="AB44" s="228" t="str">
        <f t="shared" si="8"/>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6"/>
        <v/>
      </c>
      <c r="T45" s="181" t="str">
        <f ca="1">IF(B45="","",IF(ISERROR(MATCH($J45,SorP!$B$1:$B$6279,0)),"",INDIRECT("'SorP'!$A$"&amp;MATCH($S45&amp;$J45,SorP!C:C,0))))</f>
        <v/>
      </c>
      <c r="U45" s="201"/>
      <c r="V45" s="226" t="e">
        <f>IF(C45="",NA(),IF(OR(C45="Smelter not listed",C45="Smelter not yet identified"),MATCH($B45&amp;$D45,'Smelter Look-up'!$J:$J,0),MATCH($B45&amp;$C45,'Smelter Look-up'!$J:$J,0)))</f>
        <v>#N/A</v>
      </c>
      <c r="X45" s="227">
        <f t="shared" ca="1" si="7"/>
        <v>0</v>
      </c>
      <c r="AB45" s="228" t="str">
        <f t="shared" si="8"/>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6"/>
        <v/>
      </c>
      <c r="T46" s="181" t="str">
        <f ca="1">IF(B46="","",IF(ISERROR(MATCH($J46,SorP!$B$1:$B$6279,0)),"",INDIRECT("'SorP'!$A$"&amp;MATCH($S46&amp;$J46,SorP!C:C,0))))</f>
        <v/>
      </c>
      <c r="U46" s="201"/>
      <c r="V46" s="226" t="e">
        <f>IF(C46="",NA(),IF(OR(C46="Smelter not listed",C46="Smelter not yet identified"),MATCH($B46&amp;$D46,'Smelter Look-up'!$J:$J,0),MATCH($B46&amp;$C46,'Smelter Look-up'!$J:$J,0)))</f>
        <v>#N/A</v>
      </c>
      <c r="X46" s="227">
        <f t="shared" ca="1" si="7"/>
        <v>0</v>
      </c>
      <c r="AB46" s="228" t="str">
        <f t="shared" si="8"/>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6"/>
        <v/>
      </c>
      <c r="T47" s="181" t="str">
        <f ca="1">IF(B47="","",IF(ISERROR(MATCH($J47,SorP!$B$1:$B$6279,0)),"",INDIRECT("'SorP'!$A$"&amp;MATCH($S47&amp;$J47,SorP!C:C,0))))</f>
        <v/>
      </c>
      <c r="U47" s="201"/>
      <c r="V47" s="226" t="e">
        <f>IF(C47="",NA(),IF(OR(C47="Smelter not listed",C47="Smelter not yet identified"),MATCH($B47&amp;$D47,'Smelter Look-up'!$J:$J,0),MATCH($B47&amp;$C47,'Smelter Look-up'!$J:$J,0)))</f>
        <v>#N/A</v>
      </c>
      <c r="X47" s="227">
        <f t="shared" ca="1" si="7"/>
        <v>0</v>
      </c>
      <c r="AB47" s="228" t="str">
        <f t="shared" si="8"/>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6"/>
        <v/>
      </c>
      <c r="T48" s="181" t="str">
        <f ca="1">IF(B48="","",IF(ISERROR(MATCH($J48,SorP!$B$1:$B$6279,0)),"",INDIRECT("'SorP'!$A$"&amp;MATCH($S48&amp;$J48,SorP!C:C,0))))</f>
        <v/>
      </c>
      <c r="U48" s="201"/>
      <c r="V48" s="226" t="e">
        <f>IF(C48="",NA(),IF(OR(C48="Smelter not listed",C48="Smelter not yet identified"),MATCH($B48&amp;$D48,'Smelter Look-up'!$J:$J,0),MATCH($B48&amp;$C48,'Smelter Look-up'!$J:$J,0)))</f>
        <v>#N/A</v>
      </c>
      <c r="X48" s="227">
        <f t="shared" ca="1" si="7"/>
        <v>0</v>
      </c>
      <c r="AB48" s="228" t="str">
        <f t="shared" si="8"/>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6"/>
        <v/>
      </c>
      <c r="T49" s="181" t="str">
        <f ca="1">IF(B49="","",IF(ISERROR(MATCH($J49,SorP!$B$1:$B$6279,0)),"",INDIRECT("'SorP'!$A$"&amp;MATCH($S49&amp;$J49,SorP!C:C,0))))</f>
        <v/>
      </c>
      <c r="U49" s="201"/>
      <c r="V49" s="226" t="e">
        <f>IF(C49="",NA(),IF(OR(C49="Smelter not listed",C49="Smelter not yet identified"),MATCH($B49&amp;$D49,'Smelter Look-up'!$J:$J,0),MATCH($B49&amp;$C49,'Smelter Look-up'!$J:$J,0)))</f>
        <v>#N/A</v>
      </c>
      <c r="X49" s="227">
        <f t="shared" ca="1" si="7"/>
        <v>0</v>
      </c>
      <c r="AB49" s="228" t="str">
        <f t="shared" si="8"/>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6"/>
        <v/>
      </c>
      <c r="T50" s="181" t="str">
        <f ca="1">IF(B50="","",IF(ISERROR(MATCH($J50,SorP!$B$1:$B$6279,0)),"",INDIRECT("'SorP'!$A$"&amp;MATCH($S50&amp;$J50,SorP!C:C,0))))</f>
        <v/>
      </c>
      <c r="U50" s="201"/>
      <c r="V50" s="226" t="e">
        <f>IF(C50="",NA(),IF(OR(C50="Smelter not listed",C50="Smelter not yet identified"),MATCH($B50&amp;$D50,'Smelter Look-up'!$J:$J,0),MATCH($B50&amp;$C50,'Smelter Look-up'!$J:$J,0)))</f>
        <v>#N/A</v>
      </c>
      <c r="X50" s="227">
        <f t="shared" ca="1" si="7"/>
        <v>0</v>
      </c>
      <c r="AB50" s="228" t="str">
        <f t="shared" si="8"/>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6"/>
        <v/>
      </c>
      <c r="T51" s="181" t="str">
        <f ca="1">IF(B51="","",IF(ISERROR(MATCH($J51,SorP!$B$1:$B$6279,0)),"",INDIRECT("'SorP'!$A$"&amp;MATCH($S51&amp;$J51,SorP!C:C,0))))</f>
        <v/>
      </c>
      <c r="U51" s="201"/>
      <c r="V51" s="226" t="e">
        <f>IF(C51="",NA(),IF(OR(C51="Smelter not listed",C51="Smelter not yet identified"),MATCH($B51&amp;$D51,'Smelter Look-up'!$J:$J,0),MATCH($B51&amp;$C51,'Smelter Look-up'!$J:$J,0)))</f>
        <v>#N/A</v>
      </c>
      <c r="X51" s="227">
        <f t="shared" ca="1" si="7"/>
        <v>0</v>
      </c>
      <c r="AB51" s="228" t="str">
        <f t="shared" si="8"/>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6"/>
        <v/>
      </c>
      <c r="T52" s="181" t="str">
        <f ca="1">IF(B52="","",IF(ISERROR(MATCH($J52,SorP!$B$1:$B$6279,0)),"",INDIRECT("'SorP'!$A$"&amp;MATCH($S52&amp;$J52,SorP!C:C,0))))</f>
        <v/>
      </c>
      <c r="U52" s="201"/>
      <c r="V52" s="226" t="e">
        <f>IF(C52="",NA(),IF(OR(C52="Smelter not listed",C52="Smelter not yet identified"),MATCH($B52&amp;$D52,'Smelter Look-up'!$J:$J,0),MATCH($B52&amp;$C52,'Smelter Look-up'!$J:$J,0)))</f>
        <v>#N/A</v>
      </c>
      <c r="X52" s="227">
        <f t="shared" ca="1" si="7"/>
        <v>0</v>
      </c>
      <c r="AB52" s="228" t="str">
        <f t="shared" si="8"/>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6"/>
        <v/>
      </c>
      <c r="T53" s="181" t="str">
        <f ca="1">IF(B53="","",IF(ISERROR(MATCH($J53,SorP!$B$1:$B$6279,0)),"",INDIRECT("'SorP'!$A$"&amp;MATCH($S53&amp;$J53,SorP!C:C,0))))</f>
        <v/>
      </c>
      <c r="U53" s="201"/>
      <c r="V53" s="226" t="e">
        <f>IF(C53="",NA(),IF(OR(C53="Smelter not listed",C53="Smelter not yet identified"),MATCH($B53&amp;$D53,'Smelter Look-up'!$J:$J,0),MATCH($B53&amp;$C53,'Smelter Look-up'!$J:$J,0)))</f>
        <v>#N/A</v>
      </c>
      <c r="X53" s="227">
        <f t="shared" ca="1" si="7"/>
        <v>0</v>
      </c>
      <c r="AB53" s="228" t="str">
        <f t="shared" si="8"/>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6"/>
        <v/>
      </c>
      <c r="T54" s="181" t="str">
        <f ca="1">IF(B54="","",IF(ISERROR(MATCH($J54,SorP!$B$1:$B$6279,0)),"",INDIRECT("'SorP'!$A$"&amp;MATCH($S54&amp;$J54,SorP!C:C,0))))</f>
        <v/>
      </c>
      <c r="U54" s="201"/>
      <c r="V54" s="226" t="e">
        <f>IF(C54="",NA(),IF(OR(C54="Smelter not listed",C54="Smelter not yet identified"),MATCH($B54&amp;$D54,'Smelter Look-up'!$J:$J,0),MATCH($B54&amp;$C54,'Smelter Look-up'!$J:$J,0)))</f>
        <v>#N/A</v>
      </c>
      <c r="X54" s="227">
        <f t="shared" ca="1" si="7"/>
        <v>0</v>
      </c>
      <c r="AB54" s="228" t="str">
        <f t="shared" si="8"/>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6"/>
        <v/>
      </c>
      <c r="T55" s="181" t="str">
        <f ca="1">IF(B55="","",IF(ISERROR(MATCH($J55,SorP!$B$1:$B$6279,0)),"",INDIRECT("'SorP'!$A$"&amp;MATCH($S55&amp;$J55,SorP!C:C,0))))</f>
        <v/>
      </c>
      <c r="U55" s="201"/>
      <c r="V55" s="226" t="e">
        <f>IF(C55="",NA(),IF(OR(C55="Smelter not listed",C55="Smelter not yet identified"),MATCH($B55&amp;$D55,'Smelter Look-up'!$J:$J,0),MATCH($B55&amp;$C55,'Smelter Look-up'!$J:$J,0)))</f>
        <v>#N/A</v>
      </c>
      <c r="X55" s="227">
        <f t="shared" ca="1" si="7"/>
        <v>0</v>
      </c>
      <c r="AB55" s="228" t="str">
        <f t="shared" si="8"/>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6"/>
        <v/>
      </c>
      <c r="T56" s="181" t="str">
        <f ca="1">IF(B56="","",IF(ISERROR(MATCH($J56,SorP!$B$1:$B$6279,0)),"",INDIRECT("'SorP'!$A$"&amp;MATCH($S56&amp;$J56,SorP!C:C,0))))</f>
        <v/>
      </c>
      <c r="U56" s="201"/>
      <c r="V56" s="226" t="e">
        <f>IF(C56="",NA(),IF(OR(C56="Smelter not listed",C56="Smelter not yet identified"),MATCH($B56&amp;$D56,'Smelter Look-up'!$J:$J,0),MATCH($B56&amp;$C56,'Smelter Look-up'!$J:$J,0)))</f>
        <v>#N/A</v>
      </c>
      <c r="X56" s="227">
        <f t="shared" ca="1" si="7"/>
        <v>0</v>
      </c>
      <c r="AB56" s="228" t="str">
        <f t="shared" si="8"/>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6"/>
        <v/>
      </c>
      <c r="T57" s="181" t="str">
        <f ca="1">IF(B57="","",IF(ISERROR(MATCH($J57,SorP!$B$1:$B$6279,0)),"",INDIRECT("'SorP'!$A$"&amp;MATCH($S57&amp;$J57,SorP!C:C,0))))</f>
        <v/>
      </c>
      <c r="U57" s="201"/>
      <c r="V57" s="226" t="e">
        <f>IF(C57="",NA(),IF(OR(C57="Smelter not listed",C57="Smelter not yet identified"),MATCH($B57&amp;$D57,'Smelter Look-up'!$J:$J,0),MATCH($B57&amp;$C57,'Smelter Look-up'!$J:$J,0)))</f>
        <v>#N/A</v>
      </c>
      <c r="X57" s="227">
        <f t="shared" ca="1" si="7"/>
        <v>0</v>
      </c>
      <c r="AB57" s="228" t="str">
        <f t="shared" si="8"/>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6"/>
        <v/>
      </c>
      <c r="T58" s="181" t="str">
        <f ca="1">IF(B58="","",IF(ISERROR(MATCH($J58,SorP!$B$1:$B$6279,0)),"",INDIRECT("'SorP'!$A$"&amp;MATCH($S58&amp;$J58,SorP!C:C,0))))</f>
        <v/>
      </c>
      <c r="U58" s="201"/>
      <c r="V58" s="226" t="e">
        <f>IF(C58="",NA(),IF(OR(C58="Smelter not listed",C58="Smelter not yet identified"),MATCH($B58&amp;$D58,'Smelter Look-up'!$J:$J,0),MATCH($B58&amp;$C58,'Smelter Look-up'!$J:$J,0)))</f>
        <v>#N/A</v>
      </c>
      <c r="X58" s="227">
        <f t="shared" ca="1" si="7"/>
        <v>0</v>
      </c>
      <c r="AB58" s="228" t="str">
        <f t="shared" si="8"/>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6"/>
        <v/>
      </c>
      <c r="T59" s="181" t="str">
        <f ca="1">IF(B59="","",IF(ISERROR(MATCH($J59,SorP!$B$1:$B$6279,0)),"",INDIRECT("'SorP'!$A$"&amp;MATCH($S59&amp;$J59,SorP!C:C,0))))</f>
        <v/>
      </c>
      <c r="U59" s="201"/>
      <c r="V59" s="226" t="e">
        <f>IF(C59="",NA(),IF(OR(C59="Smelter not listed",C59="Smelter not yet identified"),MATCH($B59&amp;$D59,'Smelter Look-up'!$J:$J,0),MATCH($B59&amp;$C59,'Smelter Look-up'!$J:$J,0)))</f>
        <v>#N/A</v>
      </c>
      <c r="X59" s="227">
        <f t="shared" ca="1" si="7"/>
        <v>0</v>
      </c>
      <c r="AB59" s="228" t="str">
        <f t="shared" si="8"/>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6"/>
        <v/>
      </c>
      <c r="T60" s="181" t="str">
        <f ca="1">IF(B60="","",IF(ISERROR(MATCH($J60,SorP!$B$1:$B$6279,0)),"",INDIRECT("'SorP'!$A$"&amp;MATCH($S60&amp;$J60,SorP!C:C,0))))</f>
        <v/>
      </c>
      <c r="U60" s="201"/>
      <c r="V60" s="226" t="e">
        <f>IF(C60="",NA(),IF(OR(C60="Smelter not listed",C60="Smelter not yet identified"),MATCH($B60&amp;$D60,'Smelter Look-up'!$J:$J,0),MATCH($B60&amp;$C60,'Smelter Look-up'!$J:$J,0)))</f>
        <v>#N/A</v>
      </c>
      <c r="X60" s="227">
        <f t="shared" ca="1" si="7"/>
        <v>0</v>
      </c>
      <c r="AB60" s="228" t="str">
        <f t="shared" si="8"/>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6"/>
        <v/>
      </c>
      <c r="T61" s="181" t="str">
        <f ca="1">IF(B61="","",IF(ISERROR(MATCH($J61,SorP!$B$1:$B$6279,0)),"",INDIRECT("'SorP'!$A$"&amp;MATCH($S61&amp;$J61,SorP!C:C,0))))</f>
        <v/>
      </c>
      <c r="U61" s="201"/>
      <c r="V61" s="226" t="e">
        <f>IF(C61="",NA(),IF(OR(C61="Smelter not listed",C61="Smelter not yet identified"),MATCH($B61&amp;$D61,'Smelter Look-up'!$J:$J,0),MATCH($B61&amp;$C61,'Smelter Look-up'!$J:$J,0)))</f>
        <v>#N/A</v>
      </c>
      <c r="X61" s="227">
        <f t="shared" ca="1" si="7"/>
        <v>0</v>
      </c>
      <c r="AB61" s="228" t="str">
        <f t="shared" si="8"/>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6"/>
        <v/>
      </c>
      <c r="T62" s="181" t="str">
        <f ca="1">IF(B62="","",IF(ISERROR(MATCH($J62,SorP!$B$1:$B$6279,0)),"",INDIRECT("'SorP'!$A$"&amp;MATCH($S62&amp;$J62,SorP!C:C,0))))</f>
        <v/>
      </c>
      <c r="U62" s="201"/>
      <c r="V62" s="226" t="e">
        <f>IF(C62="",NA(),IF(OR(C62="Smelter not listed",C62="Smelter not yet identified"),MATCH($B62&amp;$D62,'Smelter Look-up'!$J:$J,0),MATCH($B62&amp;$C62,'Smelter Look-up'!$J:$J,0)))</f>
        <v>#N/A</v>
      </c>
      <c r="X62" s="227">
        <f t="shared" ca="1" si="7"/>
        <v>0</v>
      </c>
      <c r="AB62" s="228" t="str">
        <f t="shared" si="8"/>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6"/>
        <v/>
      </c>
      <c r="T63" s="181" t="str">
        <f ca="1">IF(B63="","",IF(ISERROR(MATCH($J63,SorP!$B$1:$B$6279,0)),"",INDIRECT("'SorP'!$A$"&amp;MATCH($S63&amp;$J63,SorP!C:C,0))))</f>
        <v/>
      </c>
      <c r="U63" s="201"/>
      <c r="V63" s="226" t="e">
        <f>IF(C63="",NA(),IF(OR(C63="Smelter not listed",C63="Smelter not yet identified"),MATCH($B63&amp;$D63,'Smelter Look-up'!$J:$J,0),MATCH($B63&amp;$C63,'Smelter Look-up'!$J:$J,0)))</f>
        <v>#N/A</v>
      </c>
      <c r="X63" s="227">
        <f t="shared" ca="1" si="7"/>
        <v>0</v>
      </c>
      <c r="AB63" s="228" t="str">
        <f t="shared" si="8"/>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6"/>
        <v/>
      </c>
      <c r="T64" s="181" t="str">
        <f ca="1">IF(B64="","",IF(ISERROR(MATCH($J64,SorP!$B$1:$B$6279,0)),"",INDIRECT("'SorP'!$A$"&amp;MATCH($S64&amp;$J64,SorP!C:C,0))))</f>
        <v/>
      </c>
      <c r="U64" s="201"/>
      <c r="V64" s="226" t="e">
        <f>IF(C64="",NA(),IF(OR(C64="Smelter not listed",C64="Smelter not yet identified"),MATCH($B64&amp;$D64,'Smelter Look-up'!$J:$J,0),MATCH($B64&amp;$C64,'Smelter Look-up'!$J:$J,0)))</f>
        <v>#N/A</v>
      </c>
      <c r="X64" s="227">
        <f t="shared" ca="1" si="7"/>
        <v>0</v>
      </c>
      <c r="AB64" s="228" t="str">
        <f t="shared" si="8"/>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6"/>
        <v/>
      </c>
      <c r="T65" s="181" t="str">
        <f ca="1">IF(B65="","",IF(ISERROR(MATCH($J65,SorP!$B$1:$B$6279,0)),"",INDIRECT("'SorP'!$A$"&amp;MATCH($S65&amp;$J65,SorP!C:C,0))))</f>
        <v/>
      </c>
      <c r="U65" s="201"/>
      <c r="V65" s="226" t="e">
        <f>IF(C65="",NA(),IF(OR(C65="Smelter not listed",C65="Smelter not yet identified"),MATCH($B65&amp;$D65,'Smelter Look-up'!$J:$J,0),MATCH($B65&amp;$C65,'Smelter Look-up'!$J:$J,0)))</f>
        <v>#N/A</v>
      </c>
      <c r="X65" s="227">
        <f t="shared" ca="1" si="7"/>
        <v>0</v>
      </c>
      <c r="AB65" s="228" t="str">
        <f t="shared" si="8"/>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6"/>
        <v/>
      </c>
      <c r="T66" s="181" t="str">
        <f ca="1">IF(B66="","",IF(ISERROR(MATCH($J66,SorP!$B$1:$B$6279,0)),"",INDIRECT("'SorP'!$A$"&amp;MATCH($S66&amp;$J66,SorP!C:C,0))))</f>
        <v/>
      </c>
      <c r="U66" s="201"/>
      <c r="V66" s="226" t="e">
        <f>IF(C66="",NA(),IF(OR(C66="Smelter not listed",C66="Smelter not yet identified"),MATCH($B66&amp;$D66,'Smelter Look-up'!$J:$J,0),MATCH($B66&amp;$C66,'Smelter Look-up'!$J:$J,0)))</f>
        <v>#N/A</v>
      </c>
      <c r="X66" s="227">
        <f t="shared" ca="1" si="7"/>
        <v>0</v>
      </c>
      <c r="AB66" s="228" t="str">
        <f t="shared" si="8"/>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6"/>
        <v/>
      </c>
      <c r="T67" s="181" t="str">
        <f ca="1">IF(B67="","",IF(ISERROR(MATCH($J67,SorP!$B$1:$B$6279,0)),"",INDIRECT("'SorP'!$A$"&amp;MATCH($S67&amp;$J67,SorP!C:C,0))))</f>
        <v/>
      </c>
      <c r="U67" s="201"/>
      <c r="V67" s="226" t="e">
        <f>IF(C67="",NA(),IF(OR(C67="Smelter not listed",C67="Smelter not yet identified"),MATCH($B67&amp;$D67,'Smelter Look-up'!$J:$J,0),MATCH($B67&amp;$C67,'Smelter Look-up'!$J:$J,0)))</f>
        <v>#N/A</v>
      </c>
      <c r="X67" s="227">
        <f t="shared" ca="1" si="7"/>
        <v>0</v>
      </c>
      <c r="AB67" s="228" t="str">
        <f t="shared" si="8"/>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6"/>
        <v/>
      </c>
      <c r="T68" s="181" t="str">
        <f ca="1">IF(B68="","",IF(ISERROR(MATCH($J68,SorP!$B$1:$B$6279,0)),"",INDIRECT("'SorP'!$A$"&amp;MATCH($S68&amp;$J68,SorP!C:C,0))))</f>
        <v/>
      </c>
      <c r="U68" s="201"/>
      <c r="V68" s="226" t="e">
        <f>IF(C68="",NA(),IF(OR(C68="Smelter not listed",C68="Smelter not yet identified"),MATCH($B68&amp;$D68,'Smelter Look-up'!$J:$J,0),MATCH($B68&amp;$C68,'Smelter Look-up'!$J:$J,0)))</f>
        <v>#N/A</v>
      </c>
      <c r="X68" s="227">
        <f t="shared" ca="1" si="7"/>
        <v>0</v>
      </c>
      <c r="AB68" s="228" t="str">
        <f t="shared" si="8"/>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9">IF(B69="","",IF(ISERROR(MATCH($E69,CL,0)),"Unknown",INDIRECT("'C'!$A$"&amp;MATCH($E69,CL,0)+1)))</f>
        <v/>
      </c>
      <c r="T69" s="181" t="str">
        <f ca="1">IF(B69="","",IF(ISERROR(MATCH($J69,SorP!$B$1:$B$6279,0)),"",INDIRECT("'SorP'!$A$"&amp;MATCH($S69&amp;$J69,SorP!C:C,0))))</f>
        <v/>
      </c>
      <c r="U69" s="201"/>
      <c r="V69" s="226" t="e">
        <f>IF(C69="",NA(),IF(OR(C69="Smelter not listed",C69="Smelter not yet identified"),MATCH($B69&amp;$D69,'Smelter Look-up'!$J:$J,0),MATCH($B69&amp;$C69,'Smelter Look-up'!$J:$J,0)))</f>
        <v>#N/A</v>
      </c>
      <c r="X69" s="227">
        <f t="shared" ref="X69" ca="1" si="10">IF(AND(C69="Smelter not listed",OR(LEN(D69)=0,LEN(E69)=0)),1,0)</f>
        <v>0</v>
      </c>
      <c r="AB69" s="228" t="str">
        <f t="shared" ref="AB69" si="11">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2">IF(B70="","",IF(ISERROR(MATCH($E70,CL,0)),"Unknown",INDIRECT("'C'!$A$"&amp;MATCH($E70,CL,0)+1)))</f>
        <v/>
      </c>
      <c r="T70" s="181" t="str">
        <f ca="1">IF(B70="","",IF(ISERROR(MATCH($J70,SorP!$B$1:$B$6279,0)),"",INDIRECT("'SorP'!$A$"&amp;MATCH($S70&amp;$J70,SorP!C:C,0))))</f>
        <v/>
      </c>
      <c r="U70" s="201"/>
      <c r="V70" s="226" t="e">
        <f>IF(C70="",NA(),IF(OR(C70="Smelter not listed",C70="Smelter not yet identified"),MATCH($B70&amp;$D70,'Smelter Look-up'!$J:$J,0),MATCH($B70&amp;$C70,'Smelter Look-up'!$J:$J,0)))</f>
        <v>#N/A</v>
      </c>
      <c r="X70" s="227">
        <f t="shared" ref="X70:X101" ca="1" si="13">IF(AND(C70="Smelter not listed",OR(LEN(D70)=0,LEN(E70)=0)),1,0)</f>
        <v>0</v>
      </c>
      <c r="AB70" s="228" t="str">
        <f t="shared" ref="AB70:AB101" si="14">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2"/>
        <v/>
      </c>
      <c r="T71" s="181" t="str">
        <f ca="1">IF(B71="","",IF(ISERROR(MATCH($J71,SorP!$B$1:$B$6279,0)),"",INDIRECT("'SorP'!$A$"&amp;MATCH($S71&amp;$J71,SorP!C:C,0))))</f>
        <v/>
      </c>
      <c r="U71" s="201"/>
      <c r="V71" s="226" t="e">
        <f>IF(C71="",NA(),IF(OR(C71="Smelter not listed",C71="Smelter not yet identified"),MATCH($B71&amp;$D71,'Smelter Look-up'!$J:$J,0),MATCH($B71&amp;$C71,'Smelter Look-up'!$J:$J,0)))</f>
        <v>#N/A</v>
      </c>
      <c r="X71" s="227">
        <f t="shared" ca="1" si="13"/>
        <v>0</v>
      </c>
      <c r="AB71" s="228" t="str">
        <f t="shared" si="14"/>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2"/>
        <v/>
      </c>
      <c r="T72" s="181" t="str">
        <f ca="1">IF(B72="","",IF(ISERROR(MATCH($J72,SorP!$B$1:$B$6279,0)),"",INDIRECT("'SorP'!$A$"&amp;MATCH($S72&amp;$J72,SorP!C:C,0))))</f>
        <v/>
      </c>
      <c r="U72" s="201"/>
      <c r="V72" s="226" t="e">
        <f>IF(C72="",NA(),IF(OR(C72="Smelter not listed",C72="Smelter not yet identified"),MATCH($B72&amp;$D72,'Smelter Look-up'!$J:$J,0),MATCH($B72&amp;$C72,'Smelter Look-up'!$J:$J,0)))</f>
        <v>#N/A</v>
      </c>
      <c r="X72" s="227">
        <f t="shared" ca="1" si="13"/>
        <v>0</v>
      </c>
      <c r="AB72" s="228" t="str">
        <f t="shared" si="14"/>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2"/>
        <v/>
      </c>
      <c r="T73" s="181" t="str">
        <f ca="1">IF(B73="","",IF(ISERROR(MATCH($J73,SorP!$B$1:$B$6279,0)),"",INDIRECT("'SorP'!$A$"&amp;MATCH($S73&amp;$J73,SorP!C:C,0))))</f>
        <v/>
      </c>
      <c r="U73" s="201"/>
      <c r="V73" s="226" t="e">
        <f>IF(C73="",NA(),IF(OR(C73="Smelter not listed",C73="Smelter not yet identified"),MATCH($B73&amp;$D73,'Smelter Look-up'!$J:$J,0),MATCH($B73&amp;$C73,'Smelter Look-up'!$J:$J,0)))</f>
        <v>#N/A</v>
      </c>
      <c r="X73" s="227">
        <f t="shared" ca="1" si="13"/>
        <v>0</v>
      </c>
      <c r="AB73" s="228" t="str">
        <f t="shared" si="14"/>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2"/>
        <v/>
      </c>
      <c r="T74" s="181" t="str">
        <f ca="1">IF(B74="","",IF(ISERROR(MATCH($J74,SorP!$B$1:$B$6279,0)),"",INDIRECT("'SorP'!$A$"&amp;MATCH($S74&amp;$J74,SorP!C:C,0))))</f>
        <v/>
      </c>
      <c r="U74" s="201"/>
      <c r="V74" s="226" t="e">
        <f>IF(C74="",NA(),IF(OR(C74="Smelter not listed",C74="Smelter not yet identified"),MATCH($B74&amp;$D74,'Smelter Look-up'!$J:$J,0),MATCH($B74&amp;$C74,'Smelter Look-up'!$J:$J,0)))</f>
        <v>#N/A</v>
      </c>
      <c r="X74" s="227">
        <f t="shared" ca="1" si="13"/>
        <v>0</v>
      </c>
      <c r="AB74" s="228" t="str">
        <f t="shared" si="14"/>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2"/>
        <v/>
      </c>
      <c r="T75" s="181" t="str">
        <f ca="1">IF(B75="","",IF(ISERROR(MATCH($J75,SorP!$B$1:$B$6279,0)),"",INDIRECT("'SorP'!$A$"&amp;MATCH($S75&amp;$J75,SorP!C:C,0))))</f>
        <v/>
      </c>
      <c r="U75" s="201"/>
      <c r="V75" s="226" t="e">
        <f>IF(C75="",NA(),IF(OR(C75="Smelter not listed",C75="Smelter not yet identified"),MATCH($B75&amp;$D75,'Smelter Look-up'!$J:$J,0),MATCH($B75&amp;$C75,'Smelter Look-up'!$J:$J,0)))</f>
        <v>#N/A</v>
      </c>
      <c r="X75" s="227">
        <f t="shared" ca="1" si="13"/>
        <v>0</v>
      </c>
      <c r="AB75" s="228" t="str">
        <f t="shared" si="14"/>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2"/>
        <v/>
      </c>
      <c r="T76" s="181" t="str">
        <f ca="1">IF(B76="","",IF(ISERROR(MATCH($J76,SorP!$B$1:$B$6279,0)),"",INDIRECT("'SorP'!$A$"&amp;MATCH($S76&amp;$J76,SorP!C:C,0))))</f>
        <v/>
      </c>
      <c r="U76" s="201"/>
      <c r="V76" s="226" t="e">
        <f>IF(C76="",NA(),IF(OR(C76="Smelter not listed",C76="Smelter not yet identified"),MATCH($B76&amp;$D76,'Smelter Look-up'!$J:$J,0),MATCH($B76&amp;$C76,'Smelter Look-up'!$J:$J,0)))</f>
        <v>#N/A</v>
      </c>
      <c r="X76" s="227">
        <f t="shared" ca="1" si="13"/>
        <v>0</v>
      </c>
      <c r="AB76" s="228" t="str">
        <f t="shared" si="14"/>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2"/>
        <v/>
      </c>
      <c r="T77" s="181" t="str">
        <f ca="1">IF(B77="","",IF(ISERROR(MATCH($J77,SorP!$B$1:$B$6279,0)),"",INDIRECT("'SorP'!$A$"&amp;MATCH($S77&amp;$J77,SorP!C:C,0))))</f>
        <v/>
      </c>
      <c r="U77" s="201"/>
      <c r="V77" s="226" t="e">
        <f>IF(C77="",NA(),IF(OR(C77="Smelter not listed",C77="Smelter not yet identified"),MATCH($B77&amp;$D77,'Smelter Look-up'!$J:$J,0),MATCH($B77&amp;$C77,'Smelter Look-up'!$J:$J,0)))</f>
        <v>#N/A</v>
      </c>
      <c r="X77" s="227">
        <f t="shared" ca="1" si="13"/>
        <v>0</v>
      </c>
      <c r="AB77" s="228" t="str">
        <f t="shared" si="14"/>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2"/>
        <v/>
      </c>
      <c r="T78" s="181" t="str">
        <f ca="1">IF(B78="","",IF(ISERROR(MATCH($J78,SorP!$B$1:$B$6279,0)),"",INDIRECT("'SorP'!$A$"&amp;MATCH($S78&amp;$J78,SorP!C:C,0))))</f>
        <v/>
      </c>
      <c r="U78" s="201"/>
      <c r="V78" s="226" t="e">
        <f>IF(C78="",NA(),IF(OR(C78="Smelter not listed",C78="Smelter not yet identified"),MATCH($B78&amp;$D78,'Smelter Look-up'!$J:$J,0),MATCH($B78&amp;$C78,'Smelter Look-up'!$J:$J,0)))</f>
        <v>#N/A</v>
      </c>
      <c r="X78" s="227">
        <f t="shared" ca="1" si="13"/>
        <v>0</v>
      </c>
      <c r="AB78" s="228" t="str">
        <f t="shared" si="14"/>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2"/>
        <v/>
      </c>
      <c r="T79" s="181" t="str">
        <f ca="1">IF(B79="","",IF(ISERROR(MATCH($J79,SorP!$B$1:$B$6279,0)),"",INDIRECT("'SorP'!$A$"&amp;MATCH($S79&amp;$J79,SorP!C:C,0))))</f>
        <v/>
      </c>
      <c r="U79" s="201"/>
      <c r="V79" s="226" t="e">
        <f>IF(C79="",NA(),IF(OR(C79="Smelter not listed",C79="Smelter not yet identified"),MATCH($B79&amp;$D79,'Smelter Look-up'!$J:$J,0),MATCH($B79&amp;$C79,'Smelter Look-up'!$J:$J,0)))</f>
        <v>#N/A</v>
      </c>
      <c r="X79" s="227">
        <f t="shared" ca="1" si="13"/>
        <v>0</v>
      </c>
      <c r="AB79" s="228" t="str">
        <f t="shared" si="14"/>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2"/>
        <v/>
      </c>
      <c r="T80" s="181" t="str">
        <f ca="1">IF(B80="","",IF(ISERROR(MATCH($J80,SorP!$B$1:$B$6279,0)),"",INDIRECT("'SorP'!$A$"&amp;MATCH($S80&amp;$J80,SorP!C:C,0))))</f>
        <v/>
      </c>
      <c r="U80" s="201"/>
      <c r="V80" s="226" t="e">
        <f>IF(C80="",NA(),IF(OR(C80="Smelter not listed",C80="Smelter not yet identified"),MATCH($B80&amp;$D80,'Smelter Look-up'!$J:$J,0),MATCH($B80&amp;$C80,'Smelter Look-up'!$J:$J,0)))</f>
        <v>#N/A</v>
      </c>
      <c r="X80" s="227">
        <f t="shared" ca="1" si="13"/>
        <v>0</v>
      </c>
      <c r="AB80" s="228" t="str">
        <f t="shared" si="14"/>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2"/>
        <v/>
      </c>
      <c r="T81" s="181" t="str">
        <f ca="1">IF(B81="","",IF(ISERROR(MATCH($J81,SorP!$B$1:$B$6279,0)),"",INDIRECT("'SorP'!$A$"&amp;MATCH($S81&amp;$J81,SorP!C:C,0))))</f>
        <v/>
      </c>
      <c r="U81" s="201"/>
      <c r="V81" s="226" t="e">
        <f>IF(C81="",NA(),IF(OR(C81="Smelter not listed",C81="Smelter not yet identified"),MATCH($B81&amp;$D81,'Smelter Look-up'!$J:$J,0),MATCH($B81&amp;$C81,'Smelter Look-up'!$J:$J,0)))</f>
        <v>#N/A</v>
      </c>
      <c r="X81" s="227">
        <f t="shared" ca="1" si="13"/>
        <v>0</v>
      </c>
      <c r="AB81" s="228" t="str">
        <f t="shared" si="14"/>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2"/>
        <v/>
      </c>
      <c r="T82" s="181" t="str">
        <f ca="1">IF(B82="","",IF(ISERROR(MATCH($J82,SorP!$B$1:$B$6279,0)),"",INDIRECT("'SorP'!$A$"&amp;MATCH($S82&amp;$J82,SorP!C:C,0))))</f>
        <v/>
      </c>
      <c r="U82" s="201"/>
      <c r="V82" s="226" t="e">
        <f>IF(C82="",NA(),IF(OR(C82="Smelter not listed",C82="Smelter not yet identified"),MATCH($B82&amp;$D82,'Smelter Look-up'!$J:$J,0),MATCH($B82&amp;$C82,'Smelter Look-up'!$J:$J,0)))</f>
        <v>#N/A</v>
      </c>
      <c r="X82" s="227">
        <f t="shared" ca="1" si="13"/>
        <v>0</v>
      </c>
      <c r="AB82" s="228" t="str">
        <f t="shared" si="14"/>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2"/>
        <v/>
      </c>
      <c r="T83" s="181" t="str">
        <f ca="1">IF(B83="","",IF(ISERROR(MATCH($J83,SorP!$B$1:$B$6279,0)),"",INDIRECT("'SorP'!$A$"&amp;MATCH($S83&amp;$J83,SorP!C:C,0))))</f>
        <v/>
      </c>
      <c r="U83" s="201"/>
      <c r="V83" s="226" t="e">
        <f>IF(C83="",NA(),IF(OR(C83="Smelter not listed",C83="Smelter not yet identified"),MATCH($B83&amp;$D83,'Smelter Look-up'!$J:$J,0),MATCH($B83&amp;$C83,'Smelter Look-up'!$J:$J,0)))</f>
        <v>#N/A</v>
      </c>
      <c r="X83" s="227">
        <f t="shared" ca="1" si="13"/>
        <v>0</v>
      </c>
      <c r="AB83" s="228" t="str">
        <f t="shared" si="14"/>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2"/>
        <v/>
      </c>
      <c r="T84" s="181" t="str">
        <f ca="1">IF(B84="","",IF(ISERROR(MATCH($J84,SorP!$B$1:$B$6279,0)),"",INDIRECT("'SorP'!$A$"&amp;MATCH($S84&amp;$J84,SorP!C:C,0))))</f>
        <v/>
      </c>
      <c r="U84" s="201"/>
      <c r="V84" s="226" t="e">
        <f>IF(C84="",NA(),IF(OR(C84="Smelter not listed",C84="Smelter not yet identified"),MATCH($B84&amp;$D84,'Smelter Look-up'!$J:$J,0),MATCH($B84&amp;$C84,'Smelter Look-up'!$J:$J,0)))</f>
        <v>#N/A</v>
      </c>
      <c r="X84" s="227">
        <f t="shared" ca="1" si="13"/>
        <v>0</v>
      </c>
      <c r="AB84" s="228" t="str">
        <f t="shared" si="14"/>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2"/>
        <v/>
      </c>
      <c r="T85" s="181" t="str">
        <f ca="1">IF(B85="","",IF(ISERROR(MATCH($J85,SorP!$B$1:$B$6279,0)),"",INDIRECT("'SorP'!$A$"&amp;MATCH($S85&amp;$J85,SorP!C:C,0))))</f>
        <v/>
      </c>
      <c r="U85" s="201"/>
      <c r="V85" s="226" t="e">
        <f>IF(C85="",NA(),IF(OR(C85="Smelter not listed",C85="Smelter not yet identified"),MATCH($B85&amp;$D85,'Smelter Look-up'!$J:$J,0),MATCH($B85&amp;$C85,'Smelter Look-up'!$J:$J,0)))</f>
        <v>#N/A</v>
      </c>
      <c r="X85" s="227">
        <f t="shared" ca="1" si="13"/>
        <v>0</v>
      </c>
      <c r="AB85" s="228" t="str">
        <f t="shared" si="14"/>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2"/>
        <v/>
      </c>
      <c r="T86" s="181" t="str">
        <f ca="1">IF(B86="","",IF(ISERROR(MATCH($J86,SorP!$B$1:$B$6279,0)),"",INDIRECT("'SorP'!$A$"&amp;MATCH($S86&amp;$J86,SorP!C:C,0))))</f>
        <v/>
      </c>
      <c r="U86" s="201"/>
      <c r="V86" s="226" t="e">
        <f>IF(C86="",NA(),IF(OR(C86="Smelter not listed",C86="Smelter not yet identified"),MATCH($B86&amp;$D86,'Smelter Look-up'!$J:$J,0),MATCH($B86&amp;$C86,'Smelter Look-up'!$J:$J,0)))</f>
        <v>#N/A</v>
      </c>
      <c r="X86" s="227">
        <f t="shared" ca="1" si="13"/>
        <v>0</v>
      </c>
      <c r="AB86" s="228" t="str">
        <f t="shared" si="14"/>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2"/>
        <v/>
      </c>
      <c r="T87" s="181" t="str">
        <f ca="1">IF(B87="","",IF(ISERROR(MATCH($J87,SorP!$B$1:$B$6279,0)),"",INDIRECT("'SorP'!$A$"&amp;MATCH($S87&amp;$J87,SorP!C:C,0))))</f>
        <v/>
      </c>
      <c r="U87" s="201"/>
      <c r="V87" s="226" t="e">
        <f>IF(C87="",NA(),IF(OR(C87="Smelter not listed",C87="Smelter not yet identified"),MATCH($B87&amp;$D87,'Smelter Look-up'!$J:$J,0),MATCH($B87&amp;$C87,'Smelter Look-up'!$J:$J,0)))</f>
        <v>#N/A</v>
      </c>
      <c r="X87" s="227">
        <f t="shared" ca="1" si="13"/>
        <v>0</v>
      </c>
      <c r="AB87" s="228" t="str">
        <f t="shared" si="14"/>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2"/>
        <v/>
      </c>
      <c r="T88" s="181" t="str">
        <f ca="1">IF(B88="","",IF(ISERROR(MATCH($J88,SorP!$B$1:$B$6279,0)),"",INDIRECT("'SorP'!$A$"&amp;MATCH($S88&amp;$J88,SorP!C:C,0))))</f>
        <v/>
      </c>
      <c r="U88" s="201"/>
      <c r="V88" s="226" t="e">
        <f>IF(C88="",NA(),IF(OR(C88="Smelter not listed",C88="Smelter not yet identified"),MATCH($B88&amp;$D88,'Smelter Look-up'!$J:$J,0),MATCH($B88&amp;$C88,'Smelter Look-up'!$J:$J,0)))</f>
        <v>#N/A</v>
      </c>
      <c r="X88" s="227">
        <f t="shared" ca="1" si="13"/>
        <v>0</v>
      </c>
      <c r="AB88" s="228" t="str">
        <f t="shared" si="14"/>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2"/>
        <v/>
      </c>
      <c r="T89" s="181" t="str">
        <f ca="1">IF(B89="","",IF(ISERROR(MATCH($J89,SorP!$B$1:$B$6279,0)),"",INDIRECT("'SorP'!$A$"&amp;MATCH($S89&amp;$J89,SorP!C:C,0))))</f>
        <v/>
      </c>
      <c r="U89" s="201"/>
      <c r="V89" s="226" t="e">
        <f>IF(C89="",NA(),IF(OR(C89="Smelter not listed",C89="Smelter not yet identified"),MATCH($B89&amp;$D89,'Smelter Look-up'!$J:$J,0),MATCH($B89&amp;$C89,'Smelter Look-up'!$J:$J,0)))</f>
        <v>#N/A</v>
      </c>
      <c r="X89" s="227">
        <f t="shared" ca="1" si="13"/>
        <v>0</v>
      </c>
      <c r="AB89" s="228" t="str">
        <f t="shared" si="14"/>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2"/>
        <v/>
      </c>
      <c r="T90" s="181" t="str">
        <f ca="1">IF(B90="","",IF(ISERROR(MATCH($J90,SorP!$B$1:$B$6279,0)),"",INDIRECT("'SorP'!$A$"&amp;MATCH($S90&amp;$J90,SorP!C:C,0))))</f>
        <v/>
      </c>
      <c r="U90" s="201"/>
      <c r="V90" s="226" t="e">
        <f>IF(C90="",NA(),IF(OR(C90="Smelter not listed",C90="Smelter not yet identified"),MATCH($B90&amp;$D90,'Smelter Look-up'!$J:$J,0),MATCH($B90&amp;$C90,'Smelter Look-up'!$J:$J,0)))</f>
        <v>#N/A</v>
      </c>
      <c r="X90" s="227">
        <f t="shared" ca="1" si="13"/>
        <v>0</v>
      </c>
      <c r="AB90" s="228" t="str">
        <f t="shared" si="14"/>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2"/>
        <v/>
      </c>
      <c r="T91" s="181" t="str">
        <f ca="1">IF(B91="","",IF(ISERROR(MATCH($J91,SorP!$B$1:$B$6279,0)),"",INDIRECT("'SorP'!$A$"&amp;MATCH($S91&amp;$J91,SorP!C:C,0))))</f>
        <v/>
      </c>
      <c r="U91" s="201"/>
      <c r="V91" s="226" t="e">
        <f>IF(C91="",NA(),IF(OR(C91="Smelter not listed",C91="Smelter not yet identified"),MATCH($B91&amp;$D91,'Smelter Look-up'!$J:$J,0),MATCH($B91&amp;$C91,'Smelter Look-up'!$J:$J,0)))</f>
        <v>#N/A</v>
      </c>
      <c r="X91" s="227">
        <f t="shared" ca="1" si="13"/>
        <v>0</v>
      </c>
      <c r="AB91" s="228" t="str">
        <f t="shared" si="14"/>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2"/>
        <v/>
      </c>
      <c r="T92" s="181" t="str">
        <f ca="1">IF(B92="","",IF(ISERROR(MATCH($J92,SorP!$B$1:$B$6279,0)),"",INDIRECT("'SorP'!$A$"&amp;MATCH($S92&amp;$J92,SorP!C:C,0))))</f>
        <v/>
      </c>
      <c r="U92" s="201"/>
      <c r="V92" s="226" t="e">
        <f>IF(C92="",NA(),IF(OR(C92="Smelter not listed",C92="Smelter not yet identified"),MATCH($B92&amp;$D92,'Smelter Look-up'!$J:$J,0),MATCH($B92&amp;$C92,'Smelter Look-up'!$J:$J,0)))</f>
        <v>#N/A</v>
      </c>
      <c r="X92" s="227">
        <f t="shared" ca="1" si="13"/>
        <v>0</v>
      </c>
      <c r="AB92" s="228" t="str">
        <f t="shared" si="14"/>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IF(B93="","",IF(ISERROR(MATCH($J93,SorP!$B$1:$B$6279,0)),"",INDIRECT("'SorP'!$A$"&amp;MATCH($S93&amp;$J93,SorP!C:C,0))))</f>
        <v/>
      </c>
      <c r="U93" s="201"/>
      <c r="V93" s="226" t="e">
        <f>IF(C93="",NA(),IF(OR(C93="Smelter not listed",C93="Smelter not yet identified"),MATCH($B93&amp;$D93,'Smelter Look-up'!$J:$J,0),MATCH($B93&amp;$C93,'Smelter Look-up'!$J:$J,0)))</f>
        <v>#N/A</v>
      </c>
      <c r="X93" s="227">
        <f t="shared" ca="1" si="13"/>
        <v>0</v>
      </c>
      <c r="AB93" s="228" t="str">
        <f t="shared" si="14"/>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IF(B94="","",IF(ISERROR(MATCH($J94,SorP!$B$1:$B$6279,0)),"",INDIRECT("'SorP'!$A$"&amp;MATCH($S94&amp;$J94,SorP!C:C,0))))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IF(B96="","",IF(ISERROR(MATCH($J96,SorP!$B$1:$B$6279,0)),"",INDIRECT("'SorP'!$A$"&amp;MATCH($S96&amp;$J96,SorP!C:C,0))))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ca="1" si="13"/>
        <v>0</v>
      </c>
      <c r="AB97" s="228" t="str">
        <f t="shared" si="14"/>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IF(B98="","",IF(ISERROR(MATCH($J98,SorP!$B$1:$B$6279,0)),"",INDIRECT("'SorP'!$A$"&amp;MATCH($S98&amp;$J98,SorP!C:C,0))))</f>
        <v/>
      </c>
      <c r="U98" s="201"/>
      <c r="V98" s="226" t="e">
        <f>IF(C98="",NA(),IF(OR(C98="Smelter not listed",C98="Smelter not yet identified"),MATCH($B98&amp;$D98,'Smelter Look-up'!$J:$J,0),MATCH($B98&amp;$C98,'Smelter Look-up'!$J:$J,0)))</f>
        <v>#N/A</v>
      </c>
      <c r="X98" s="227">
        <f t="shared" ca="1" si="13"/>
        <v>0</v>
      </c>
      <c r="AB98" s="228" t="str">
        <f t="shared" si="14"/>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ca="1" si="13"/>
        <v>0</v>
      </c>
      <c r="AB99" s="228" t="str">
        <f t="shared" si="14"/>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2"/>
        <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ca="1" si="13"/>
        <v>0</v>
      </c>
      <c r="AB100" s="228" t="str">
        <f t="shared" si="14"/>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2"/>
        <v/>
      </c>
      <c r="T101" s="181" t="str">
        <f ca="1">IF(B101="","",IF(ISERROR(MATCH($J101,SorP!$B$1:$B$6279,0)),"",INDIRECT("'SorP'!$A$"&amp;MATCH($S101&amp;$J101,SorP!C:C,0))))</f>
        <v/>
      </c>
      <c r="U101" s="201"/>
      <c r="V101" s="226" t="e">
        <f>IF(C101="",NA(),IF(OR(C101="Smelter not listed",C101="Smelter not yet identified"),MATCH($B101&amp;$D101,'Smelter Look-up'!$J:$J,0),MATCH($B101&amp;$C101,'Smelter Look-up'!$J:$J,0)))</f>
        <v>#N/A</v>
      </c>
      <c r="X101" s="227">
        <f t="shared" ca="1" si="13"/>
        <v>0</v>
      </c>
      <c r="AB101" s="228" t="str">
        <f t="shared" si="14"/>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5">IF(B102="","",IF(ISERROR(MATCH($E102,CL,0)),"Unknown",INDIRECT("'C'!$A$"&amp;MATCH($E102,CL,0)+1)))</f>
        <v/>
      </c>
      <c r="T102" s="181" t="str">
        <f ca="1">IF(B102="","",IF(ISERROR(MATCH($J102,SorP!$B$1:$B$6279,0)),"",INDIRECT("'SorP'!$A$"&amp;MATCH($S102&amp;$J102,SorP!C:C,0))))</f>
        <v/>
      </c>
      <c r="U102" s="201"/>
      <c r="V102" s="226" t="e">
        <f>IF(C102="",NA(),IF(OR(C102="Smelter not listed",C102="Smelter not yet identified"),MATCH($B102&amp;$D102,'Smelter Look-up'!$J:$J,0),MATCH($B102&amp;$C102,'Smelter Look-up'!$J:$J,0)))</f>
        <v>#N/A</v>
      </c>
      <c r="X102" s="227">
        <f t="shared" ref="X102:X132" ca="1" si="16">IF(AND(C102="Smelter not listed",OR(LEN(D102)=0,LEN(E102)=0)),1,0)</f>
        <v>0</v>
      </c>
      <c r="AB102" s="228" t="str">
        <f t="shared" ref="AB102:AB132" si="17">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IF(B104="","",IF(ISERROR(MATCH($J104,SorP!$B$1:$B$6279,0)),"",INDIRECT("'SorP'!$A$"&amp;MATCH($S104&amp;$J104,SorP!C:C,0))))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IF(B105="","",IF(ISERROR(MATCH($J105,SorP!$B$1:$B$6279,0)),"",INDIRECT("'SorP'!$A$"&amp;MATCH($S105&amp;$J105,SorP!C:C,0))))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16"/>
        <v>0</v>
      </c>
      <c r="AB113" s="228" t="str">
        <f t="shared" si="17"/>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16"/>
        <v>0</v>
      </c>
      <c r="AB114" s="228" t="str">
        <f t="shared" si="17"/>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16"/>
        <v>0</v>
      </c>
      <c r="AB124" s="228" t="str">
        <f t="shared" si="17"/>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5"/>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16"/>
        <v>0</v>
      </c>
      <c r="AB125" s="228" t="str">
        <f t="shared" si="17"/>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5"/>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16"/>
        <v>0</v>
      </c>
      <c r="AB126" s="228" t="str">
        <f t="shared" si="17"/>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5"/>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16"/>
        <v>0</v>
      </c>
      <c r="AB127" s="228" t="str">
        <f t="shared" si="17"/>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5"/>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ca="1" si="16"/>
        <v>0</v>
      </c>
      <c r="AB128" s="228" t="str">
        <f t="shared" si="17"/>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5"/>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ca="1" si="16"/>
        <v>0</v>
      </c>
      <c r="AB129" s="228" t="str">
        <f t="shared" si="17"/>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5"/>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16"/>
        <v>0</v>
      </c>
      <c r="AB130" s="228" t="str">
        <f t="shared" si="17"/>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5"/>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ca="1" si="16"/>
        <v>0</v>
      </c>
      <c r="AB131" s="228" t="str">
        <f t="shared" si="17"/>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5"/>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ca="1" si="16"/>
        <v>0</v>
      </c>
      <c r="AB132" s="228" t="str">
        <f t="shared" si="17"/>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8">IF(B133="","",IF(ISERROR(MATCH($E133,CL,0)),"Unknown",INDIRECT("'C'!$A$"&amp;MATCH($E133,CL,0)+1)))</f>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ref="X133" ca="1" si="19">IF(AND(C133="Smelter not listed",OR(LEN(D133)=0,LEN(E133)=0)),1,0)</f>
        <v>0</v>
      </c>
      <c r="AB133" s="228" t="str">
        <f t="shared" ref="AB133" si="20">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1">IF(B134="","",IF(ISERROR(MATCH($E134,CL,0)),"Unknown",INDIRECT("'C'!$A$"&amp;MATCH($E134,CL,0)+1)))</f>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ref="X134:X165" ca="1" si="22">IF(AND(C134="Smelter not listed",OR(LEN(D134)=0,LEN(E134)=0)),1,0)</f>
        <v>0</v>
      </c>
      <c r="AB134" s="228" t="str">
        <f t="shared" ref="AB134:AB165" si="23">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1"/>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22"/>
        <v>0</v>
      </c>
      <c r="AB135" s="228" t="str">
        <f t="shared" si="23"/>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1"/>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22"/>
        <v>0</v>
      </c>
      <c r="AB136" s="228" t="str">
        <f t="shared" si="23"/>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1"/>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22"/>
        <v>0</v>
      </c>
      <c r="AB137" s="228" t="str">
        <f t="shared" si="23"/>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1"/>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22"/>
        <v>0</v>
      </c>
      <c r="AB138" s="228" t="str">
        <f t="shared" si="23"/>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1"/>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22"/>
        <v>0</v>
      </c>
      <c r="AB139" s="228" t="str">
        <f t="shared" si="23"/>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1"/>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22"/>
        <v>0</v>
      </c>
      <c r="AB140" s="228" t="str">
        <f t="shared" si="23"/>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1"/>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22"/>
        <v>0</v>
      </c>
      <c r="AB141" s="228" t="str">
        <f t="shared" si="23"/>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1"/>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22"/>
        <v>0</v>
      </c>
      <c r="AB142" s="228" t="str">
        <f t="shared" si="23"/>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1"/>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22"/>
        <v>0</v>
      </c>
      <c r="AB143" s="228" t="str">
        <f t="shared" si="23"/>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1"/>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22"/>
        <v>0</v>
      </c>
      <c r="AB144" s="228" t="str">
        <f t="shared" si="23"/>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1"/>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22"/>
        <v>0</v>
      </c>
      <c r="AB145" s="228" t="str">
        <f t="shared" si="23"/>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1"/>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22"/>
        <v>0</v>
      </c>
      <c r="AB146" s="228" t="str">
        <f t="shared" si="23"/>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1"/>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22"/>
        <v>0</v>
      </c>
      <c r="AB147" s="228" t="str">
        <f t="shared" si="23"/>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22"/>
        <v>0</v>
      </c>
      <c r="AB148" s="228" t="str">
        <f t="shared" si="23"/>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22"/>
        <v>0</v>
      </c>
      <c r="AB149" s="228" t="str">
        <f t="shared" si="23"/>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22"/>
        <v>0</v>
      </c>
      <c r="AB150" s="228" t="str">
        <f t="shared" si="23"/>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22"/>
        <v>0</v>
      </c>
      <c r="AB151" s="228" t="str">
        <f t="shared" si="23"/>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22"/>
        <v>0</v>
      </c>
      <c r="AB152" s="228" t="str">
        <f t="shared" si="23"/>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22"/>
        <v>0</v>
      </c>
      <c r="AB153" s="228" t="str">
        <f t="shared" si="23"/>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ca="1" si="22"/>
        <v>0</v>
      </c>
      <c r="AB165" s="228" t="str">
        <f t="shared" si="23"/>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4">IF(B166="","",IF(ISERROR(MATCH($E166,CL,0)),"Unknown",INDIRECT("'C'!$A$"&amp;MATCH($E166,CL,0)+1)))</f>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ref="X166:X196" ca="1" si="25">IF(AND(C166="Smelter not listed",OR(LEN(D166)=0,LEN(E166)=0)),1,0)</f>
        <v>0</v>
      </c>
      <c r="AB166" s="228" t="str">
        <f t="shared" ref="AB166:AB196" si="26">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4"/>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25"/>
        <v>0</v>
      </c>
      <c r="AB192" s="228" t="str">
        <f t="shared" si="26"/>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4"/>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25"/>
        <v>0</v>
      </c>
      <c r="AB193" s="228" t="str">
        <f t="shared" si="26"/>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4"/>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25"/>
        <v>0</v>
      </c>
      <c r="AB194" s="228" t="str">
        <f t="shared" si="26"/>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4"/>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25"/>
        <v>0</v>
      </c>
      <c r="AB195" s="228" t="str">
        <f t="shared" si="26"/>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4"/>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25"/>
        <v>0</v>
      </c>
      <c r="AB196" s="228" t="str">
        <f t="shared" si="26"/>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7">IF(B197="","",IF(ISERROR(MATCH($E197,CL,0)),"Unknown",INDIRECT("'C'!$A$"&amp;MATCH($E197,CL,0)+1)))</f>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ref="X197" ca="1" si="28">IF(AND(C197="Smelter not listed",OR(LEN(D197)=0,LEN(E197)=0)),1,0)</f>
        <v>0</v>
      </c>
      <c r="AB197" s="228" t="str">
        <f t="shared" ref="AB197" si="29">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30">IF(B198="","",IF(ISERROR(MATCH($E198,CL,0)),"Unknown",INDIRECT("'C'!$A$"&amp;MATCH($E198,CL,0)+1)))</f>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ref="X198:X229" ca="1" si="31">IF(AND(C198="Smelter not listed",OR(LEN(D198)=0,LEN(E198)=0)),1,0)</f>
        <v>0</v>
      </c>
      <c r="AB198" s="228" t="str">
        <f t="shared" ref="AB198:AB229" si="32">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3">IF(B230="","",IF(ISERROR(MATCH($E230,CL,0)),"Unknown",INDIRECT("'C'!$A$"&amp;MATCH($E230,CL,0)+1)))</f>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ref="X230:X260" ca="1" si="34">IF(AND(C230="Smelter not listed",OR(LEN(D230)=0,LEN(E230)=0)),1,0)</f>
        <v>0</v>
      </c>
      <c r="AB230" s="228" t="str">
        <f t="shared" ref="AB230:AB260" si="35">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4"/>
        <v>0</v>
      </c>
      <c r="AB259" s="228" t="str">
        <f t="shared" si="35"/>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3"/>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34"/>
        <v>0</v>
      </c>
      <c r="AB260" s="228" t="str">
        <f t="shared" si="35"/>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6">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 ca="1" si="37">IF(AND(C261="Smelter not listed",OR(LEN(D261)=0,LEN(E261)=0)),1,0)</f>
        <v>0</v>
      </c>
      <c r="AB261" s="228" t="str">
        <f t="shared" ref="AB261" si="38">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9">IF(B262="","",IF(ISERROR(MATCH($E262,CL,0)),"Unknown",INDIRECT("'C'!$A$"&amp;MATCH($E262,CL,0)+1)))</f>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ref="X262:X293" ca="1" si="40">IF(AND(C262="Smelter not listed",OR(LEN(D262)=0,LEN(E262)=0)),1,0)</f>
        <v>0</v>
      </c>
      <c r="AB262" s="228" t="str">
        <f t="shared" ref="AB262:AB293" si="41">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2">IF(B294="","",IF(ISERROR(MATCH($E294,CL,0)),"Unknown",INDIRECT("'C'!$A$"&amp;MATCH($E294,CL,0)+1)))</f>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ref="X294:X324" ca="1" si="43">IF(AND(C294="Smelter not listed",OR(LEN(D294)=0,LEN(E294)=0)),1,0)</f>
        <v>0</v>
      </c>
      <c r="AB294" s="228" t="str">
        <f t="shared" ref="AB294:AB324" si="44">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3"/>
        <v>0</v>
      </c>
      <c r="AB323" s="228" t="str">
        <f t="shared" si="44"/>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2"/>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3"/>
        <v>0</v>
      </c>
      <c r="AB324" s="228" t="str">
        <f t="shared" si="44"/>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5">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 ca="1" si="46">IF(AND(C325="Smelter not listed",OR(LEN(D325)=0,LEN(E325)=0)),1,0)</f>
        <v>0</v>
      </c>
      <c r="AB325" s="228" t="str">
        <f t="shared" ref="AB325" si="47">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8">IF(B326="","",IF(ISERROR(MATCH($E326,CL,0)),"Unknown",INDIRECT("'C'!$A$"&amp;MATCH($E326,CL,0)+1)))</f>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ref="X326:X357" ca="1" si="49">IF(AND(C326="Smelter not listed",OR(LEN(D326)=0,LEN(E326)=0)),1,0)</f>
        <v>0</v>
      </c>
      <c r="AB326" s="228" t="str">
        <f t="shared" ref="AB326:AB357" si="50">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52">IF(AND(C358="Smelter not listed",OR(LEN(D358)=0,LEN(E358)=0)),1,0)</f>
        <v>0</v>
      </c>
      <c r="AB358" s="228" t="str">
        <f t="shared" ref="AB358:AB388" si="53">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2"/>
        <v>0</v>
      </c>
      <c r="AB388" s="228" t="str">
        <f t="shared" si="53"/>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55">IF(AND(C389="Smelter not listed",OR(LEN(D389)=0,LEN(E389)=0)),1,0)</f>
        <v>0</v>
      </c>
      <c r="AB389" s="228" t="str">
        <f t="shared" ref="AB389" si="56">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58">IF(AND(C390="Smelter not listed",OR(LEN(D390)=0,LEN(E390)=0)),1,0)</f>
        <v>0</v>
      </c>
      <c r="AB390" s="228" t="str">
        <f t="shared" ref="AB390:AB421" si="59">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61">IF(AND(C422="Smelter not listed",OR(LEN(D422)=0,LEN(E422)=0)),1,0)</f>
        <v>0</v>
      </c>
      <c r="AB422" s="228" t="str">
        <f t="shared" ref="AB422:AB452" si="62">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1"/>
        <v>0</v>
      </c>
      <c r="AB452" s="228" t="str">
        <f t="shared" si="62"/>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64">IF(AND(C453="Smelter not listed",OR(LEN(D453)=0,LEN(E453)=0)),1,0)</f>
        <v>0</v>
      </c>
      <c r="AB453" s="228" t="str">
        <f t="shared" ref="AB453" si="65">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67">IF(AND(C454="Smelter not listed",OR(LEN(D454)=0,LEN(E454)=0)),1,0)</f>
        <v>0</v>
      </c>
      <c r="AB454" s="228" t="str">
        <f t="shared" ref="AB454:AB485" si="68">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70">IF(AND(C486="Smelter not listed",OR(LEN(D486)=0,LEN(E486)=0)),1,0)</f>
        <v>0</v>
      </c>
      <c r="AB486" s="228" t="str">
        <f t="shared" ref="AB486:AB516" si="71">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7641D845-6AB9-480D-B82B-3165B5C20255}"/>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5">
      <c r="A2" s="66" t="s">
        <v>894</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Elmet Technologies LLC</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C. User defined [Specify in 'Description of scope']</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 (*)</v>
      </c>
      <c r="B6" s="89" t="str">
        <f>Declaration!D10</f>
        <v>Pure Tungsten and Tungsten Alloy Products</v>
      </c>
      <c r="C6" s="89" t="str">
        <f ca="1">IF(H6=1,J6,I6)</f>
        <v>Complete</v>
      </c>
      <c r="D6" s="95" t="str">
        <f>IF(H6=1,"Click here to provide a Description of Scope","")</f>
        <v/>
      </c>
      <c r="E6" s="20" t="s">
        <v>1302</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Dan Drinan</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ddrinan@elmettech.com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207-333-6210</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Dan Drinan</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ddrinan@elmettech.com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45072</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803</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803</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803</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803</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803</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803</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803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1302</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0" t="str">
        <f>IF(H35=1,"Click here to answer question 5 for Tin","")</f>
        <v/>
      </c>
      <c r="E35" s="20" t="s">
        <v>1302</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1302</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1302</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802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 xml:space="preserve">Tin  </v>
      </c>
      <c r="B40" s="268">
        <f>IF(AND($B$15="Yes",$B$20="Yes"),Declaration!D57,0)</f>
        <v>0</v>
      </c>
      <c r="C40" s="89" t="str">
        <f ca="1">IF(H40=1,J40,I40)</f>
        <v>Complete</v>
      </c>
      <c r="D40" s="261" t="str">
        <f>IF(H40=1,"Click here to answer question 6 for Tin","")</f>
        <v/>
      </c>
      <c r="E40" s="20" t="s">
        <v>802</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802</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802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1298</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 xml:space="preserve">Tin  </v>
      </c>
      <c r="B45" s="89">
        <f>IF(AND($B$15="Yes",$B$20="Yes"),Declaration!D63,0)</f>
        <v>0</v>
      </c>
      <c r="C45" s="89" t="str">
        <f ca="1">IF(H45=1,J45,I45)</f>
        <v>Complete</v>
      </c>
      <c r="D45" s="260" t="str">
        <f>IF(H45=1,"Click here to answer question 7 for Tin","")</f>
        <v/>
      </c>
      <c r="E45" s="20" t="s">
        <v>1298</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1298</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1298</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803</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1" t="str">
        <f>IF(H50=1,"Click here to answer question 8 for Tin","")</f>
        <v/>
      </c>
      <c r="E50" s="20" t="s">
        <v>803</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803</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803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t="str">
        <f>Declaration!G77</f>
        <v>https://www.elmettechnologies.com/about-elmet/customer-resources/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using other format (describe)</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 ca="1">IF(H65=0,"","Click here to provide smelter information")</f>
        <v/>
      </c>
      <c r="E65" s="20" t="s">
        <v>1302</v>
      </c>
      <c r="F65" s="94">
        <f>F24</f>
        <v>0</v>
      </c>
      <c r="G65" s="70">
        <f ca="1">IF(AND(COUNTIF(SmelterIdetifiedForMetal,"Tantalum")&gt;0,COUNTIF('Smelter List'!AB$5:AB$2504,"Tantalum?*")&gt;0),0,1)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 ca="1">IF(H66=0,"","Click here to provide smelter information")</f>
        <v/>
      </c>
      <c r="E66" s="20" t="s">
        <v>803</v>
      </c>
      <c r="F66" s="94">
        <f>F25</f>
        <v>0</v>
      </c>
      <c r="G66" s="70">
        <f ca="1">IF(AND(COUNTIF(SmelterIdetifiedForMetal,"Tin")&gt;0,COUNTIF('Smelter List'!AB$5:AB$2504,"Tin?*")&gt;0),0,1)</f>
        <v>1</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 ca="1">IF(H67=0,"","Click here to provide smelter information")</f>
        <v/>
      </c>
      <c r="E67" s="20" t="s">
        <v>803</v>
      </c>
      <c r="F67" s="94">
        <f>F26</f>
        <v>0</v>
      </c>
      <c r="G67" s="70">
        <f ca="1">IF(AND(COUNTIF(SmelterIdetifiedForMetal,"Gold")&gt;0,COUNTIF('Smelter List'!AB$5:AB$2504,"Gold?*")&gt;0),0,1)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 ca="1">IF(H68=0,"","Click here to provide smelter information")</f>
        <v/>
      </c>
      <c r="E68" s="20" t="s">
        <v>803</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5"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B9" sqref="B9"/>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57">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42.75">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42.7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20">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71">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4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7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42.75">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8.25">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42.7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ht="28.5">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ht="28.5">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42.7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ht="28.5">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ht="28.5">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42.7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95548D70-ADF0-4104-B2F7-503A763899CF}"/>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D67DE1FE-337F-4513-AA98-C78B6A7250C4}"/>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Dan Drinan</cp:lastModifiedBy>
  <cp:lastPrinted>2015-04-21T20:47:43Z</cp:lastPrinted>
  <dcterms:created xsi:type="dcterms:W3CDTF">2010-06-21T21:00:23Z</dcterms:created>
  <dcterms:modified xsi:type="dcterms:W3CDTF">2023-08-15T19:19:37Z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